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část'!$C$126:$K$339</definedName>
    <definedName name="_xlnm.Print_Area" localSheetId="1">'01 - Stavební část'!$C$4:$J$76,'01 - Stavební část'!$C$82:$J$108,'01 - Stavební část'!$C$114:$J$339</definedName>
    <definedName name="_xlnm.Print_Titles" localSheetId="1">'01 - Stavební část'!$126:$126</definedName>
    <definedName name="_xlnm._FilterDatabase" localSheetId="2" hidden="1">'02 - VRN'!$C$120:$K$132</definedName>
    <definedName name="_xlnm.Print_Area" localSheetId="2">'02 - VRN'!$C$4:$J$76,'02 - VRN'!$C$82:$J$102,'02 - VRN'!$C$108:$J$132</definedName>
    <definedName name="_xlnm.Print_Titles" localSheetId="2">'02 - VRN'!$120:$120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T123"/>
  <c r="T122"/>
  <c r="T121"/>
  <c r="R124"/>
  <c r="R123"/>
  <c r="R122"/>
  <c r="R121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85"/>
  <c i="2" r="J37"/>
  <c r="J36"/>
  <c i="1" r="AY95"/>
  <c i="2" r="J35"/>
  <c i="1" r="AX95"/>
  <c i="2"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T311"/>
  <c r="R312"/>
  <c r="R311"/>
  <c r="P312"/>
  <c r="P311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4"/>
  <c r="BH294"/>
  <c r="BG294"/>
  <c r="BF294"/>
  <c r="T294"/>
  <c r="R294"/>
  <c r="P294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65"/>
  <c r="BH265"/>
  <c r="BG265"/>
  <c r="BF265"/>
  <c r="T265"/>
  <c r="R265"/>
  <c r="P265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117"/>
  <c i="1" r="L90"/>
  <c r="AM90"/>
  <c r="AM89"/>
  <c r="L89"/>
  <c r="AM87"/>
  <c r="L87"/>
  <c r="L85"/>
  <c r="L84"/>
  <c i="2" r="BK320"/>
  <c r="J317"/>
  <c r="J291"/>
  <c r="J257"/>
  <c r="BK251"/>
  <c r="J218"/>
  <c r="J214"/>
  <c r="J300"/>
  <c r="BK274"/>
  <c r="BK257"/>
  <c r="J249"/>
  <c r="BK241"/>
  <c r="BK236"/>
  <c r="J233"/>
  <c r="BK218"/>
  <c r="J189"/>
  <c r="J186"/>
  <c r="J183"/>
  <c r="J174"/>
  <c r="BK165"/>
  <c r="J336"/>
  <c r="BK335"/>
  <c r="J332"/>
  <c r="BK329"/>
  <c r="BK324"/>
  <c r="BK316"/>
  <c r="J315"/>
  <c r="J294"/>
  <c r="J280"/>
  <c r="J277"/>
  <c r="BK261"/>
  <c r="BK260"/>
  <c r="J228"/>
  <c r="BK214"/>
  <c r="J209"/>
  <c r="BK178"/>
  <c r="J176"/>
  <c r="J159"/>
  <c r="J145"/>
  <c r="J134"/>
  <c r="BK322"/>
  <c r="J316"/>
  <c r="J312"/>
  <c r="BK310"/>
  <c r="BK308"/>
  <c r="BK307"/>
  <c r="J306"/>
  <c r="BK303"/>
  <c r="BK294"/>
  <c r="BK276"/>
  <c r="J275"/>
  <c r="BK233"/>
  <c r="BK224"/>
  <c r="BK206"/>
  <c r="BK203"/>
  <c r="J155"/>
  <c r="BK148"/>
  <c r="BK145"/>
  <c i="3" r="J125"/>
  <c i="2" r="J307"/>
  <c r="J303"/>
  <c r="BK301"/>
  <c r="J244"/>
  <c r="J222"/>
  <c r="BK200"/>
  <c r="BK183"/>
  <c r="J165"/>
  <c r="J162"/>
  <c i="3" r="BK124"/>
  <c i="2" r="J326"/>
  <c r="J308"/>
  <c r="BK306"/>
  <c r="BK300"/>
  <c r="J290"/>
  <c r="J289"/>
  <c r="BK288"/>
  <c r="J274"/>
  <c r="BK273"/>
  <c r="J265"/>
  <c r="BK262"/>
  <c r="J261"/>
  <c r="BK228"/>
  <c r="J224"/>
  <c r="J181"/>
  <c r="J157"/>
  <c r="J148"/>
  <c r="BK337"/>
  <c r="J335"/>
  <c r="BK321"/>
  <c r="BK291"/>
  <c r="BK290"/>
  <c r="BK282"/>
  <c r="J260"/>
  <c r="BK209"/>
  <c r="J206"/>
  <c r="J200"/>
  <c r="BK186"/>
  <c r="BK162"/>
  <c r="BK159"/>
  <c r="BK157"/>
  <c r="BK155"/>
  <c r="J318"/>
  <c r="J262"/>
  <c r="J251"/>
  <c r="J241"/>
  <c i="1" r="AS94"/>
  <c i="2" r="J337"/>
  <c r="BK336"/>
  <c r="BK326"/>
  <c r="J324"/>
  <c r="J322"/>
  <c r="J321"/>
  <c r="J320"/>
  <c r="BK318"/>
  <c r="BK317"/>
  <c r="J301"/>
  <c r="BK275"/>
  <c r="BK265"/>
  <c r="J236"/>
  <c r="J220"/>
  <c r="BK189"/>
  <c r="BK176"/>
  <c r="BK174"/>
  <c r="BK153"/>
  <c r="BK132"/>
  <c r="J130"/>
  <c i="3" r="J124"/>
  <c i="2" r="BK332"/>
  <c r="J329"/>
  <c r="BK312"/>
  <c r="J310"/>
  <c r="BK289"/>
  <c r="J288"/>
  <c r="J282"/>
  <c r="BK280"/>
  <c r="BK277"/>
  <c r="J259"/>
  <c r="J258"/>
  <c r="BK249"/>
  <c r="BK244"/>
  <c r="BK130"/>
  <c i="3" r="BK132"/>
  <c r="J132"/>
  <c r="BK130"/>
  <c r="J130"/>
  <c r="BK128"/>
  <c r="J128"/>
  <c r="BK126"/>
  <c r="J126"/>
  <c r="BK125"/>
  <c i="2" r="BK315"/>
  <c r="J276"/>
  <c r="J273"/>
  <c r="BK259"/>
  <c r="BK258"/>
  <c r="BK222"/>
  <c r="BK220"/>
  <c r="J203"/>
  <c r="BK181"/>
  <c r="J178"/>
  <c r="J153"/>
  <c r="BK134"/>
  <c r="J132"/>
  <c i="3" r="F37"/>
  <c i="1" r="BD96"/>
  <c i="3" r="F36"/>
  <c i="1" r="BC96"/>
  <c i="3" r="F35"/>
  <c i="1" r="BB96"/>
  <c i="3" r="F34"/>
  <c i="1" r="BA96"/>
  <c i="2" l="1" r="T205"/>
  <c r="R293"/>
  <c r="R314"/>
  <c r="R129"/>
  <c r="BK227"/>
  <c r="J227"/>
  <c r="J100"/>
  <c r="BK293"/>
  <c r="J293"/>
  <c r="J102"/>
  <c r="T314"/>
  <c r="P319"/>
  <c r="P256"/>
  <c r="P305"/>
  <c r="P129"/>
  <c r="R256"/>
  <c r="BK305"/>
  <c r="J305"/>
  <c r="J103"/>
  <c r="T305"/>
  <c r="R205"/>
  <c r="R319"/>
  <c r="BK205"/>
  <c r="J205"/>
  <c r="J99"/>
  <c r="T227"/>
  <c r="BK319"/>
  <c r="J319"/>
  <c r="J107"/>
  <c i="3" r="P123"/>
  <c r="P122"/>
  <c r="P121"/>
  <c i="1" r="AU96"/>
  <c i="2" r="T256"/>
  <c r="P314"/>
  <c r="P313"/>
  <c i="3" r="BK123"/>
  <c r="J123"/>
  <c r="J98"/>
  <c i="2" r="T129"/>
  <c r="T128"/>
  <c r="R227"/>
  <c r="P293"/>
  <c r="BK314"/>
  <c r="J314"/>
  <c r="J106"/>
  <c r="BK129"/>
  <c r="BK256"/>
  <c r="J256"/>
  <c r="J101"/>
  <c r="T319"/>
  <c r="P205"/>
  <c r="P227"/>
  <c r="T293"/>
  <c r="R305"/>
  <c r="BE280"/>
  <c r="BE316"/>
  <c i="3" r="BE125"/>
  <c r="BE126"/>
  <c r="BE128"/>
  <c r="BE130"/>
  <c r="BE132"/>
  <c i="2" r="E85"/>
  <c r="BE165"/>
  <c r="BE178"/>
  <c r="BE181"/>
  <c r="BE260"/>
  <c r="BE273"/>
  <c r="BE307"/>
  <c r="BE335"/>
  <c r="BE336"/>
  <c r="BE155"/>
  <c r="BE224"/>
  <c r="BE228"/>
  <c r="BE251"/>
  <c r="BE276"/>
  <c r="BE329"/>
  <c r="BE332"/>
  <c i="3" r="J89"/>
  <c r="F118"/>
  <c i="2" r="J121"/>
  <c r="BE132"/>
  <c r="BE162"/>
  <c r="BE257"/>
  <c r="BE265"/>
  <c r="BE274"/>
  <c r="BE291"/>
  <c r="BE324"/>
  <c r="BK311"/>
  <c r="J311"/>
  <c r="J104"/>
  <c i="3" r="BE124"/>
  <c i="2" r="BE130"/>
  <c r="BE145"/>
  <c r="BE214"/>
  <c r="BE236"/>
  <c r="BE244"/>
  <c r="BE261"/>
  <c r="BE288"/>
  <c r="BE294"/>
  <c r="BE303"/>
  <c r="BE315"/>
  <c r="BE317"/>
  <c r="BE322"/>
  <c r="BE326"/>
  <c i="3" r="E111"/>
  <c i="2" r="BE153"/>
  <c r="BE159"/>
  <c r="BE183"/>
  <c r="BE189"/>
  <c r="BE218"/>
  <c r="BE241"/>
  <c r="BE318"/>
  <c r="F124"/>
  <c r="BE174"/>
  <c r="BE176"/>
  <c r="BE203"/>
  <c r="BE233"/>
  <c r="BE277"/>
  <c r="BE321"/>
  <c r="BE209"/>
  <c r="BE222"/>
  <c r="BE290"/>
  <c i="3" r="BK127"/>
  <c r="J127"/>
  <c r="J99"/>
  <c r="BK129"/>
  <c r="J129"/>
  <c r="J100"/>
  <c i="2" r="BE186"/>
  <c r="BE249"/>
  <c r="BE259"/>
  <c r="BE262"/>
  <c r="BE289"/>
  <c r="BE300"/>
  <c r="BE306"/>
  <c r="BE310"/>
  <c r="BE337"/>
  <c r="BE134"/>
  <c r="BE148"/>
  <c r="BE157"/>
  <c r="BE206"/>
  <c r="BE258"/>
  <c r="BE275"/>
  <c r="BE282"/>
  <c r="BE301"/>
  <c r="BE308"/>
  <c r="BE320"/>
  <c r="BE200"/>
  <c r="BE220"/>
  <c r="BE312"/>
  <c i="3" r="BK131"/>
  <c r="J131"/>
  <c r="J101"/>
  <c i="2" r="F37"/>
  <c i="1" r="BD95"/>
  <c r="BD94"/>
  <c r="W33"/>
  <c i="2" r="F35"/>
  <c i="1" r="BB95"/>
  <c r="BB94"/>
  <c r="W31"/>
  <c i="2" r="J34"/>
  <c i="1" r="AW95"/>
  <c i="2" r="F34"/>
  <c i="1" r="BA95"/>
  <c r="BA94"/>
  <c r="AW94"/>
  <c r="AK30"/>
  <c i="2" r="F36"/>
  <c i="1" r="BC95"/>
  <c r="BC94"/>
  <c r="W32"/>
  <c i="3" r="J34"/>
  <c i="1" r="AW96"/>
  <c i="2" l="1" r="BK128"/>
  <c r="R128"/>
  <c r="R313"/>
  <c r="P128"/>
  <c r="P127"/>
  <c i="1" r="AU95"/>
  <c i="2" r="T313"/>
  <c r="T127"/>
  <c r="J129"/>
  <c r="J98"/>
  <c r="BK313"/>
  <c r="J313"/>
  <c r="J105"/>
  <c i="3" r="BK122"/>
  <c r="J122"/>
  <c r="J97"/>
  <c i="1" r="AU94"/>
  <c i="2" r="J33"/>
  <c i="1" r="AV95"/>
  <c r="AT95"/>
  <c r="W30"/>
  <c r="AX94"/>
  <c i="3" r="F33"/>
  <c i="1" r="AZ96"/>
  <c r="AY94"/>
  <c i="3" r="J33"/>
  <c i="1" r="AV96"/>
  <c r="AT96"/>
  <c i="2" r="F33"/>
  <c i="1" r="AZ95"/>
  <c i="2" l="1" r="R127"/>
  <c r="BK127"/>
  <c r="J127"/>
  <c r="J128"/>
  <c r="J97"/>
  <c i="3" r="BK121"/>
  <c r="J121"/>
  <c i="2" r="J30"/>
  <c i="1" r="AG95"/>
  <c r="AN95"/>
  <c i="3" r="J30"/>
  <c i="1" r="AG96"/>
  <c r="AN96"/>
  <c r="AZ94"/>
  <c r="W29"/>
  <c i="3" l="1" r="J96"/>
  <c i="2" r="J96"/>
  <c i="3" r="J39"/>
  <c i="2"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<sst xmlns="http://schemas.openxmlformats.org/spreadsheetml/2006/main">
  <si>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</si>
  <si>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</si>
  <si>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</si>
  <si>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</si>
  <si>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</si>
  <si>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{9b16a756-cd60-43d7-9903-d0447471c77e}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</si>
  <si>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</si>
  <si>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</si>
  <si>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</si>
  <si>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</si>
  <si>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</si>
  <si>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</si>
  <si>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</si>
  <si>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</si>
  <si>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2025_11_13/1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</si>
  <si>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</si>
  <si>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</si>
  <si>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veřejného WC</t>
  </si>
  <si>
    <t>KSO:</t>
  </si>
  <si>
    <t>CC-CZ:</t>
  </si>
  <si>
    <t>Místo:</t>
  </si>
  <si>
    <t>Rekreační oblast Štěrkoviště</t>
  </si>
  <si>
    <t>Datum:</t>
  </si>
  <si>
    <t>10. 11. 2025</t>
  </si>
  <si>
    <t>Zadavatel:</t>
  </si>
  <si>
    <t>IČ:</t>
  </si>
  <si>
    <t>Město Otrokovice, nám.3. května 1340, 765 02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</si>
  <si>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</si>
  <si>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</si>
  <si>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</si>
  <si>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</si>
  <si>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</si>
  <si>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</si>
  <si>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</si>
  <si>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</si>
  <si>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Ceněno v cenové soustavě 2025/2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</si>
  <si>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</si>
  <si>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</si>
  <si>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</si>
  <si>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</si>
  <si>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</si>
  <si>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</si>
  <si>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</si>
  <si>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</si>
  <si>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</si>
  <si>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</si>
  <si>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</si>
  <si>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</si>
  <si>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</si>
  <si>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</si>
  <si>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</si>
  <si>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</si>
  <si>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</si>
  <si>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</si>
  <si>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</si>
  <si>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</si>
  <si>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</si>
  <si>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</si>
  <si>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</si>
  <si>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</si>
  <si>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</si>
  <si>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</si>
  <si>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</si>
  <si>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</si>
  <si>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</si>
  <si>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</si>
  <si>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</si>
  <si>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</si>
  <si>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</si>
  <si>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</si>
  <si>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</si>
  <si>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</si>
  <si>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</si>
  <si>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</si>
  <si>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</si>
  <si>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</si>
  <si>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</si>
  <si>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</si>
  <si>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</si>
  <si>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</si>
  <si>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</si>
  <si>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</si>
  <si>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</si>
  <si>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</si>
  <si>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</si>
  <si>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{baee23a1-203f-4c56-8b22-1adf273f749b}</t>
  </si>
  <si>
    <t>2</t>
  </si>
  <si>
    <t>02</t>
  </si>
  <si>
    <t>VRN</t>
  </si>
  <si>
    <t>{c277d6ca-d18d-47f3-a369-73466ec38b3b}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</si>
  <si>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</si>
  <si>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</si>
  <si>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</si>
  <si>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</si>
  <si>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</si>
  <si>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</si>
  <si>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</si>
  <si>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</si>
  <si>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</si>
  <si>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</si>
  <si>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</si>
  <si>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</si>
  <si>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</si>
  <si>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</si>
  <si>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</si>
  <si>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</si>
  <si>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</si>
  <si>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</si>
  <si>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přípojka elektro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</si>
  <si>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</si>
  <si>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</si>
  <si>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</si>
  <si>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</si>
  <si>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</si>
  <si>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</si>
  <si>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</si>
  <si>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</si>
  <si>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</si>
  <si>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</si>
  <si>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</si>
  <si>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</si>
  <si>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</si>
  <si>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</si>
  <si>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</si>
  <si>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</si>
  <si>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</si>
  <si>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</si>
  <si>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</si>
  <si>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plochy do 500 m2 tl vrstvy do 100 mm strojně</t>
  </si>
  <si>
    <t>m2</t>
  </si>
  <si>
    <t>4</t>
  </si>
  <si>
    <t>-1211483064</t>
  </si>
  <si>
    <t>VV</t>
  </si>
  <si>
    <t>6*10</t>
  </si>
  <si>
    <t>131251102</t>
  </si>
  <si>
    <t>Hloubení jam nezapažených v hornině třídy těžitelnosti I skupiny 3 objem do 50 m3 strojně</t>
  </si>
  <si>
    <t>m3</t>
  </si>
  <si>
    <t>927127100</t>
  </si>
  <si>
    <t>5,5*9,6*0,6</t>
  </si>
  <si>
    <t>3</t>
  </si>
  <si>
    <t>132251102</t>
  </si>
  <si>
    <t>Hloubení rýh nezapažených š do 800 mm v hornině třídy těžitelnosti I skupiny 3 objem do 100 m3 strojně</t>
  </si>
  <si>
    <t>-1469966500</t>
  </si>
  <si>
    <t>přípojky</t>
  </si>
  <si>
    <t>vodovod</t>
  </si>
  <si>
    <t>(3,1+24,4)*0,8*0,9</t>
  </si>
  <si>
    <t>kanalizace splašková</t>
  </si>
  <si>
    <t>(3+3,6+2,9)*0,8*0,9</t>
  </si>
  <si>
    <t>kanalizace dešťová</t>
  </si>
  <si>
    <t>7*0,8*0,9</t>
  </si>
  <si>
    <t>elektro</t>
  </si>
  <si>
    <t>(2,4+2,6+1,5)*0,8*0,8</t>
  </si>
  <si>
    <t>Součet</t>
  </si>
  <si>
    <t>133251101</t>
  </si>
  <si>
    <t>Hloubení šachet nezapažených v hornině třídy těžitelnosti I skupiny 3 objem do 20 m3</t>
  </si>
  <si>
    <t>1670269495</t>
  </si>
  <si>
    <t>vsak</t>
  </si>
  <si>
    <t>2*1*1</t>
  </si>
  <si>
    <t>5</t>
  </si>
  <si>
    <t>162201101</t>
  </si>
  <si>
    <t>Vodorovné přemístění do 20 m výkopku/sypaniny z horniny tř. 1 až 4</t>
  </si>
  <si>
    <t>-905296973</t>
  </si>
  <si>
    <t>60*0,2</t>
  </si>
  <si>
    <t>31,68+31,68</t>
  </si>
  <si>
    <t>6</t>
  </si>
  <si>
    <t>162701105</t>
  </si>
  <si>
    <t>Vodorovné přemístění do 10000 m výkopku/sypaniny z horniny tř. 1 až 4 (odvoz zeminy na skládku k likvidaci)</t>
  </si>
  <si>
    <t>821931045</t>
  </si>
  <si>
    <t>31,68+2+7,04+4,56</t>
  </si>
  <si>
    <t>7</t>
  </si>
  <si>
    <t>171201211</t>
  </si>
  <si>
    <t>Poplatek za uložení odpadu ze sypaniny na skládce (skládkovné)</t>
  </si>
  <si>
    <t>t</t>
  </si>
  <si>
    <t>-1886745981</t>
  </si>
  <si>
    <t>45,28*1,8</t>
  </si>
  <si>
    <t>8</t>
  </si>
  <si>
    <t>171251201</t>
  </si>
  <si>
    <t>Uložení sypaniny na skládky nebo meziskládky</t>
  </si>
  <si>
    <t>-445971640</t>
  </si>
  <si>
    <t>9</t>
  </si>
  <si>
    <t>174151102</t>
  </si>
  <si>
    <t>Zásyp v prostoru s omezeným pohybem stroje sypaninou se zhutněním</t>
  </si>
  <si>
    <t>1359794685</t>
  </si>
  <si>
    <t>zásyp rýh po provedení přípojek</t>
  </si>
  <si>
    <t>35,84-7,04-4,56</t>
  </si>
  <si>
    <t>10</t>
  </si>
  <si>
    <t>174151102.1</t>
  </si>
  <si>
    <t>Zásyp v prostoru s omezeným pohybem stroje sypaninou se zhutněním- kamenivo fr. 16-32</t>
  </si>
  <si>
    <t>-1760519059</t>
  </si>
  <si>
    <t>11</t>
  </si>
  <si>
    <t>175111101</t>
  </si>
  <si>
    <t>Obsypání potrubí ručně sypaninou bez prohození, uloženou do 3 m</t>
  </si>
  <si>
    <t>-714745518</t>
  </si>
  <si>
    <t>(3,1+24,4)*0,8*0,2</t>
  </si>
  <si>
    <t>(3+3,6+2,9)*0,8*0,2</t>
  </si>
  <si>
    <t>7*0,8*0,2</t>
  </si>
  <si>
    <t>M</t>
  </si>
  <si>
    <t>58343930</t>
  </si>
  <si>
    <t>kamenivo drcené hrubé frakce 16/32</t>
  </si>
  <si>
    <t>1270432556</t>
  </si>
  <si>
    <t>7,04*1,8*1,1</t>
  </si>
  <si>
    <t>13</t>
  </si>
  <si>
    <t>181311103</t>
  </si>
  <si>
    <t>Rozprostření ornice tl vrstvy do 200 mm v rovině nebo ve svahu do 1:5 ručně</t>
  </si>
  <si>
    <t>392629715</t>
  </si>
  <si>
    <t>14</t>
  </si>
  <si>
    <t>181411131</t>
  </si>
  <si>
    <t>Založení parkového trávníku výsevem pl do 1000 m2 v rovině a ve svahu do 1:5</t>
  </si>
  <si>
    <t>-1270353247</t>
  </si>
  <si>
    <t>uvažována 2 metry okolo objektu</t>
  </si>
  <si>
    <t>2,5*(5+8,7+5)</t>
  </si>
  <si>
    <t>15</t>
  </si>
  <si>
    <t>00572410</t>
  </si>
  <si>
    <t>osivo směs travní parková</t>
  </si>
  <si>
    <t>kg</t>
  </si>
  <si>
    <t>-1354336217</t>
  </si>
  <si>
    <t>46,75*0,2*1,1</t>
  </si>
  <si>
    <t>16</t>
  </si>
  <si>
    <t>181951114</t>
  </si>
  <si>
    <t>Úprava pláně v hornině třídy těžitelnosti II skupiny 4 a 5 se zhutněním strojně</t>
  </si>
  <si>
    <t>-1473275654</t>
  </si>
  <si>
    <t>17</t>
  </si>
  <si>
    <t>183403153</t>
  </si>
  <si>
    <t>Obdělání půdy hrabáním v rovině a svahu do 1:5</t>
  </si>
  <si>
    <t>-352845192</t>
  </si>
  <si>
    <t>18</t>
  </si>
  <si>
    <t>451572111</t>
  </si>
  <si>
    <t>Lože pod potrubí otevřený výkop z kameniva drobného těženého</t>
  </si>
  <si>
    <t>-1608278246</t>
  </si>
  <si>
    <t>(3,1+24,4)*0,8*0,1</t>
  </si>
  <si>
    <t>(3+3,6+2,9)*0,8*0,1</t>
  </si>
  <si>
    <t>7*0,8*0,1</t>
  </si>
  <si>
    <t>(2,4+2,6+1,5)*0,8*0,2</t>
  </si>
  <si>
    <t>19</t>
  </si>
  <si>
    <t>212750103</t>
  </si>
  <si>
    <t>Trativod z drenážních trubek PVC-U SN 4 perforace 360° včetně lože otevřený výkop DN 160 pro budovy plocha pro vtékání vody min. 80 cm2/m</t>
  </si>
  <si>
    <t>m</t>
  </si>
  <si>
    <t>1301193515</t>
  </si>
  <si>
    <t>20</t>
  </si>
  <si>
    <t>919726123</t>
  </si>
  <si>
    <t>Geotextilie pro ochranu, separaci a filtraci netkaná měrná hm přes 300 do 500 g/m2- obalení vsakovacího bloku</t>
  </si>
  <si>
    <t>-489571147</t>
  </si>
  <si>
    <t>(2+1)*4</t>
  </si>
  <si>
    <t>Zakládání</t>
  </si>
  <si>
    <t>270001102</t>
  </si>
  <si>
    <t>Vytvoření prostupu průřezu do 0,02 m2 v monolitických betonových základech tl přes 0,5 do 1 m osazením vložek z trub, dílců, tvarovek do bednění</t>
  </si>
  <si>
    <t>kus</t>
  </si>
  <si>
    <t>-2070157316</t>
  </si>
  <si>
    <t>v revizní šachtě- podkladním potěru</t>
  </si>
  <si>
    <t>22</t>
  </si>
  <si>
    <t>271542211</t>
  </si>
  <si>
    <t xml:space="preserve">Podsyp pod základové konstrukce se zhutněním </t>
  </si>
  <si>
    <t>1416516245</t>
  </si>
  <si>
    <t>-7,85*3,75*0,2</t>
  </si>
  <si>
    <t>-0,8*0,8*0,6</t>
  </si>
  <si>
    <t>23</t>
  </si>
  <si>
    <t>273321511</t>
  </si>
  <si>
    <t>Základové desky ze ŽB bez zvýšených nároků na prostředí tř. C 20/25</t>
  </si>
  <si>
    <t>1454177788</t>
  </si>
  <si>
    <t>7,85*3,75*0,2</t>
  </si>
  <si>
    <t>-0,8*0,8*0,2</t>
  </si>
  <si>
    <t>24</t>
  </si>
  <si>
    <t>273351121</t>
  </si>
  <si>
    <t>Zřízení bednění základových desek</t>
  </si>
  <si>
    <t>219021394</t>
  </si>
  <si>
    <t>(7,85+7,85+3,75+3,75)*0,2</t>
  </si>
  <si>
    <t>25</t>
  </si>
  <si>
    <t>273351122</t>
  </si>
  <si>
    <t>Odstranění bednění základových desek</t>
  </si>
  <si>
    <t>-1218189158</t>
  </si>
  <si>
    <t>26</t>
  </si>
  <si>
    <t>273362021</t>
  </si>
  <si>
    <t>Výztuž základových desek svařovanými sítěmi Kari</t>
  </si>
  <si>
    <t>138598600</t>
  </si>
  <si>
    <t>7,85*3,75*2*4,335*1,2/1000</t>
  </si>
  <si>
    <t>27</t>
  </si>
  <si>
    <t>275321411</t>
  </si>
  <si>
    <t>Základové patky ze ŽB bez zvýšených nároků na prostředí tř. C 20/25</t>
  </si>
  <si>
    <t>-1531335586</t>
  </si>
  <si>
    <t>základ pod skruž</t>
  </si>
  <si>
    <t>0,9*0,9*0,15</t>
  </si>
  <si>
    <t>Komunikace pozemní</t>
  </si>
  <si>
    <t>28</t>
  </si>
  <si>
    <t>564710011</t>
  </si>
  <si>
    <t>Podklad z kameniva hrubého drceného vel. 4-8 mm tl. 50 mm</t>
  </si>
  <si>
    <t>-1496085345</t>
  </si>
  <si>
    <t>pochozí plochy</t>
  </si>
  <si>
    <t>1*5</t>
  </si>
  <si>
    <t>7,65*1,455</t>
  </si>
  <si>
    <t>29</t>
  </si>
  <si>
    <t>564730011</t>
  </si>
  <si>
    <t>Podklad nebo kryt z kameniva hrubého drceného vel. 4-8 mm plochy přes 100 m2 tl 100 mm</t>
  </si>
  <si>
    <t>1707553568</t>
  </si>
  <si>
    <t>okapový chodník</t>
  </si>
  <si>
    <t>0,5*(4,06+8,65)</t>
  </si>
  <si>
    <t>30</t>
  </si>
  <si>
    <t>564750101</t>
  </si>
  <si>
    <t>Podklad z kameniva hrubého drceného vel. 16-32 mm plochy do 100 m2 tl 150 mm</t>
  </si>
  <si>
    <t>578412497</t>
  </si>
  <si>
    <t>31</t>
  </si>
  <si>
    <t>571908111</t>
  </si>
  <si>
    <t>Kryt vymývaným dekoračním kamenivem (kačírkem) tl 200 mm</t>
  </si>
  <si>
    <t>1099918587</t>
  </si>
  <si>
    <t>32</t>
  </si>
  <si>
    <t>596211110</t>
  </si>
  <si>
    <t>Kladení zámkové dlažby komunikací pro pěší ručně tl 60 mm skupiny A pl do 50 m2</t>
  </si>
  <si>
    <t>530935873</t>
  </si>
  <si>
    <t>33</t>
  </si>
  <si>
    <t>59245018</t>
  </si>
  <si>
    <t>dlažba skladebná betonová 200x100mm tl 60mm přírodní</t>
  </si>
  <si>
    <t>-1221675715</t>
  </si>
  <si>
    <t>16,131*1,1</t>
  </si>
  <si>
    <t>34</t>
  </si>
  <si>
    <t>599432111</t>
  </si>
  <si>
    <t>Vyplnění spár pískem</t>
  </si>
  <si>
    <t>-813012184</t>
  </si>
  <si>
    <t>Trubní vedení</t>
  </si>
  <si>
    <t>35</t>
  </si>
  <si>
    <t>800_01</t>
  </si>
  <si>
    <t>Úprava výšky betonová skruže</t>
  </si>
  <si>
    <t>-468497636</t>
  </si>
  <si>
    <t>36</t>
  </si>
  <si>
    <t>800_01.1</t>
  </si>
  <si>
    <t>Napojení splaškové kanalizace do ČOV</t>
  </si>
  <si>
    <t>soub</t>
  </si>
  <si>
    <t>-1414765065</t>
  </si>
  <si>
    <t>37</t>
  </si>
  <si>
    <t>800_05</t>
  </si>
  <si>
    <t>D+M vodoměrné šachta rozměr 300x400 + plastový poklop pochůzí</t>
  </si>
  <si>
    <t>1671932004</t>
  </si>
  <si>
    <t>38</t>
  </si>
  <si>
    <t>800_07</t>
  </si>
  <si>
    <t>D+M návrtávacího pásu DN 80, včetně navrtávacího pásu 90/32</t>
  </si>
  <si>
    <t>-844574964</t>
  </si>
  <si>
    <t>39</t>
  </si>
  <si>
    <t>800_08</t>
  </si>
  <si>
    <t>Technologie Vodoměrné šachty, uzávěry, zp. klpaka, montáž vodoměru)</t>
  </si>
  <si>
    <t>-1033582047</t>
  </si>
  <si>
    <t>40</t>
  </si>
  <si>
    <t>800_09</t>
  </si>
  <si>
    <t>Dezinfekce vodoodního potrubí</t>
  </si>
  <si>
    <t>2136943748</t>
  </si>
  <si>
    <t>(3,1+24,4)</t>
  </si>
  <si>
    <t>41</t>
  </si>
  <si>
    <t>800_10</t>
  </si>
  <si>
    <t xml:space="preserve">Tlaková zkouška </t>
  </si>
  <si>
    <t>1987762926</t>
  </si>
  <si>
    <t>(3+3,6+2,9)</t>
  </si>
  <si>
    <t>2,5</t>
  </si>
  <si>
    <t>42</t>
  </si>
  <si>
    <t>800_12</t>
  </si>
  <si>
    <t>D+M vodovodních šoupátek ve výkopu DN 80, včetně šoupě přírubové E1 DN 80</t>
  </si>
  <si>
    <t>-1856136336</t>
  </si>
  <si>
    <t>43</t>
  </si>
  <si>
    <t>800_13</t>
  </si>
  <si>
    <t>D+M poklop šoupátkový</t>
  </si>
  <si>
    <t>218069543</t>
  </si>
  <si>
    <t>44</t>
  </si>
  <si>
    <t>800_15</t>
  </si>
  <si>
    <t>Montáž tvarovek jednoosých s přírubou na pE d 90</t>
  </si>
  <si>
    <t>-160922806</t>
  </si>
  <si>
    <t>45</t>
  </si>
  <si>
    <t>800_18</t>
  </si>
  <si>
    <t>Montáž tvarovek Elektrospojka 90</t>
  </si>
  <si>
    <t>-347252179</t>
  </si>
  <si>
    <t>46</t>
  </si>
  <si>
    <t>871161141</t>
  </si>
  <si>
    <t>Montáž potrubí z PE100 SDR 11 otevřený výkop svařovaných na tupo D 32 x 3,0 mm</t>
  </si>
  <si>
    <t>2052760379</t>
  </si>
  <si>
    <t>47</t>
  </si>
  <si>
    <t>28613170</t>
  </si>
  <si>
    <t>trubka vodovodní PE100 SDR11 se signalizační vrstvou 32x3,0mm</t>
  </si>
  <si>
    <t>-530904476</t>
  </si>
  <si>
    <t>27,5*1,1</t>
  </si>
  <si>
    <t>48</t>
  </si>
  <si>
    <t>871260310</t>
  </si>
  <si>
    <t xml:space="preserve">Montáž a dodávka  kanalizačního potrubí hladkého plnostěnného SN 10 z polypropylenu DN 160, včetně tvarovek</t>
  </si>
  <si>
    <t>-1595867591</t>
  </si>
  <si>
    <t>49</t>
  </si>
  <si>
    <t>894410203</t>
  </si>
  <si>
    <t xml:space="preserve">Osazení  skruže  DN 800 skruž rovná výšky 1000 mm</t>
  </si>
  <si>
    <t>-641493228</t>
  </si>
  <si>
    <t>50</t>
  </si>
  <si>
    <t>899121103</t>
  </si>
  <si>
    <t>Osazení poklopů plastových</t>
  </si>
  <si>
    <t>-338119406</t>
  </si>
  <si>
    <t>51</t>
  </si>
  <si>
    <t>286617R1</t>
  </si>
  <si>
    <t>poklop plastový 950/800 mm pro šachty, nosnost 200 kg, výška 70 mm, pochozí, nepojezdový</t>
  </si>
  <si>
    <t>-689061534</t>
  </si>
  <si>
    <t>52</t>
  </si>
  <si>
    <t>899722112</t>
  </si>
  <si>
    <t>Krytí potrubí z plastů výstražnou fólií z PVC 25 cm</t>
  </si>
  <si>
    <t>2078633023</t>
  </si>
  <si>
    <t>12+27,5</t>
  </si>
  <si>
    <t>Ostatní konstrukce a práce, bourání</t>
  </si>
  <si>
    <t>53</t>
  </si>
  <si>
    <t>916231213</t>
  </si>
  <si>
    <t>Osazení chodníkového obrubníku betonového stojatého s boční opěrou do lože z betonu prostého</t>
  </si>
  <si>
    <t>1030597236</t>
  </si>
  <si>
    <t>0,5+8,75+4,65+0,5</t>
  </si>
  <si>
    <t>zpevněné plocha</t>
  </si>
  <si>
    <t>1,445+1+5,05</t>
  </si>
  <si>
    <t>54</t>
  </si>
  <si>
    <t>900_001</t>
  </si>
  <si>
    <t>D+M WC modulu půdorysného rozměru 7650x3550mm, kompletně vybaveného WC modulu, smontovaného ve výrobním závodě zhotovitele. Nosná konstrukce je tvořena železobetonovým stěnovým skeletem se zateplením a omítkovou fasádou, bližší specifikace viz. PD</t>
  </si>
  <si>
    <t>512</t>
  </si>
  <si>
    <t>-1125131797</t>
  </si>
  <si>
    <t>55</t>
  </si>
  <si>
    <t>59217019</t>
  </si>
  <si>
    <t>obrubník betonový chodníkový 1000x100x200mm</t>
  </si>
  <si>
    <t>-997131738</t>
  </si>
  <si>
    <t>21,895*1,1</t>
  </si>
  <si>
    <t>56</t>
  </si>
  <si>
    <t>916991121</t>
  </si>
  <si>
    <t>Lože pod obrubníky, krajníky nebo obruby z dlažebních kostek z betonu prostého</t>
  </si>
  <si>
    <t>-1813481345</t>
  </si>
  <si>
    <t>21,895*0,2*0,2</t>
  </si>
  <si>
    <t>997</t>
  </si>
  <si>
    <t>Přesun sutě</t>
  </si>
  <si>
    <t>57</t>
  </si>
  <si>
    <t>997013212</t>
  </si>
  <si>
    <t>Vnitrostaveništní doprava suti a vybouraných hmot pro budovy v přes 6 do 9 m ručně</t>
  </si>
  <si>
    <t>155752275</t>
  </si>
  <si>
    <t>58</t>
  </si>
  <si>
    <t>997013501</t>
  </si>
  <si>
    <t>Odvoz suti a vybouraných hmot na skládku nebo meziskládku do 1 km se složením</t>
  </si>
  <si>
    <t>844875508</t>
  </si>
  <si>
    <t>59</t>
  </si>
  <si>
    <t>997013509</t>
  </si>
  <si>
    <t>Příplatek k odvozu suti a vybouraných hmot na skládku ZKD 1 km přes 1 km</t>
  </si>
  <si>
    <t>190429741</t>
  </si>
  <si>
    <t>2,357*5</t>
  </si>
  <si>
    <t>60</t>
  </si>
  <si>
    <t>997013631</t>
  </si>
  <si>
    <t>Poplatek za uložení na skládce (skládkovné) stavebního odpadu směsného kód odpadu 17 09 04</t>
  </si>
  <si>
    <t>-1589136595</t>
  </si>
  <si>
    <t>998</t>
  </si>
  <si>
    <t>Přesun hmot</t>
  </si>
  <si>
    <t>61</t>
  </si>
  <si>
    <t>998011002</t>
  </si>
  <si>
    <t>Přesun hmot pro budovy zděné v přes 6 do 12 m</t>
  </si>
  <si>
    <t>23195614</t>
  </si>
  <si>
    <t>PSV</t>
  </si>
  <si>
    <t>Práce a dodávky PSV</t>
  </si>
  <si>
    <t>721</t>
  </si>
  <si>
    <t>Zdravotechnika - vnitřní kanalizace</t>
  </si>
  <si>
    <t>62</t>
  </si>
  <si>
    <t>721219621</t>
  </si>
  <si>
    <t>Montáž vpustí DN 110/160 ostatní typ</t>
  </si>
  <si>
    <t>-1328180161</t>
  </si>
  <si>
    <t>63</t>
  </si>
  <si>
    <t>HLE.HL71G</t>
  </si>
  <si>
    <t>Podlahová vpust DN110 s vodorovným odtokem, plast 170x240mm/155x225mm litina</t>
  </si>
  <si>
    <t>239167026</t>
  </si>
  <si>
    <t>64</t>
  </si>
  <si>
    <t>721900R01</t>
  </si>
  <si>
    <t>Připojení vpusti na novou přípojku splaškové kanalizace pod základovou deskou</t>
  </si>
  <si>
    <t>kpl</t>
  </si>
  <si>
    <t>170133976</t>
  </si>
  <si>
    <t>65</t>
  </si>
  <si>
    <t>998721311</t>
  </si>
  <si>
    <t>Přesun hmot procentní pro vnitřní kanalizaci ruční v objektech v do 6 m</t>
  </si>
  <si>
    <t>%</t>
  </si>
  <si>
    <t>-458488894</t>
  </si>
  <si>
    <t>741</t>
  </si>
  <si>
    <t>Elektroinstalace - přípojka elektro</t>
  </si>
  <si>
    <t>66</t>
  </si>
  <si>
    <t>741_01</t>
  </si>
  <si>
    <t>jistič B25/3 25A 10</t>
  </si>
  <si>
    <t>ks</t>
  </si>
  <si>
    <t>387559472</t>
  </si>
  <si>
    <t>67</t>
  </si>
  <si>
    <t>741110001</t>
  </si>
  <si>
    <t xml:space="preserve">Elektroměrová skříň s pilířem </t>
  </si>
  <si>
    <t>1050040218</t>
  </si>
  <si>
    <t>68</t>
  </si>
  <si>
    <t>741410021</t>
  </si>
  <si>
    <t>Montáž vodič uzemňovací pásek průřezu do 120 mm2 v městské zástavbě v zemi</t>
  </si>
  <si>
    <t>18999</t>
  </si>
  <si>
    <t>8+8+4+4+4*2</t>
  </si>
  <si>
    <t>69</t>
  </si>
  <si>
    <t>35442062</t>
  </si>
  <si>
    <t>pás zemnící 30x4mm FeZn</t>
  </si>
  <si>
    <t>-1339194447</t>
  </si>
  <si>
    <t>32*1,25</t>
  </si>
  <si>
    <t>70</t>
  </si>
  <si>
    <t>784_02</t>
  </si>
  <si>
    <t>cyky 4Jx10</t>
  </si>
  <si>
    <t>-1078430381</t>
  </si>
  <si>
    <t>(2,4+2,6+1,5)</t>
  </si>
  <si>
    <t>71</t>
  </si>
  <si>
    <t>784_03</t>
  </si>
  <si>
    <t>Cyky 3Jx1,5</t>
  </si>
  <si>
    <t>-127022068</t>
  </si>
  <si>
    <t>72</t>
  </si>
  <si>
    <t>784_04</t>
  </si>
  <si>
    <t>kopoflex průměr 63mm</t>
  </si>
  <si>
    <t>-554538055</t>
  </si>
  <si>
    <t>73</t>
  </si>
  <si>
    <t>784_05</t>
  </si>
  <si>
    <t>drobný materiál</t>
  </si>
  <si>
    <t>-1292290524</t>
  </si>
  <si>
    <t>74</t>
  </si>
  <si>
    <t>784_06</t>
  </si>
  <si>
    <t>revize</t>
  </si>
  <si>
    <t>108366961</t>
  </si>
  <si>
    <t>75</t>
  </si>
  <si>
    <t>8997221121</t>
  </si>
  <si>
    <t>Krytí výstražnou fólií z PVC 25 cm</t>
  </si>
  <si>
    <t>-106793737</t>
  </si>
  <si>
    <t>02 - VRN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</si>
  <si>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</si>
  <si>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</si>
  <si>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</si>
  <si>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</si>
  <si>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</si>
  <si>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</si>
  <si>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</si>
  <si>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zeměměřičské a projektové práce</t>
  </si>
  <si>
    <t>012002000</t>
  </si>
  <si>
    <t xml:space="preserve">Geodetické měření před započetím stavby </t>
  </si>
  <si>
    <t>1024</t>
  </si>
  <si>
    <t>-2026238208</t>
  </si>
  <si>
    <t>012164000</t>
  </si>
  <si>
    <t>Vytyčení a zaměření inženýrských sítí</t>
  </si>
  <si>
    <t>1396322861</t>
  </si>
  <si>
    <t>012444000</t>
  </si>
  <si>
    <t>Geodetické měření skutečného provedení stavby</t>
  </si>
  <si>
    <t>-1588612171</t>
  </si>
  <si>
    <t>VRN2</t>
  </si>
  <si>
    <t>Příprava staveniště</t>
  </si>
  <si>
    <t>020001000</t>
  </si>
  <si>
    <t>931924161</t>
  </si>
  <si>
    <t>VRN3</t>
  </si>
  <si>
    <t>Zařízení staveniště</t>
  </si>
  <si>
    <t>030001000</t>
  </si>
  <si>
    <t>-411159462</t>
  </si>
  <si>
    <t>VRN7</t>
  </si>
  <si>
    <t>Provozní vlivy</t>
  </si>
  <si>
    <t>070001000</t>
  </si>
  <si>
    <t>424825441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</si>
</sst>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113</xdr:row>
      <xdr:rowOff>0</xdr:rowOff>
    </xdr:from>
    <xdr:to>
      <xdr:col>9</xdr:col>
      <xdr:colOff>1215390</xdr:colOff>
      <xdr:row>117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2025_11_13/1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Vybudování veřejného WC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Rekreační oblast Štěrkoviště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10. 11. 2025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Otrokovice, nám.3. května 1340, 765 02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Stavební část'!P127</f>
        <v>0</v>
      </c>
      <c r="AV95" s="128">
        <f>'01 - Stavební část'!J33</f>
        <v>0</v>
      </c>
      <c r="AW95" s="128">
        <f>'01 - Stavební část'!J34</f>
        <v>0</v>
      </c>
      <c r="AX95" s="128">
        <f>'01 - Stavební část'!J35</f>
        <v>0</v>
      </c>
      <c r="AY95" s="128">
        <f>'01 - Stavební část'!J36</f>
        <v>0</v>
      </c>
      <c r="AZ95" s="128">
        <f>'01 - Stavební část'!F33</f>
        <v>0</v>
      </c>
      <c r="BA95" s="128">
        <f>'01 - Stavební část'!F34</f>
        <v>0</v>
      </c>
      <c r="BB95" s="128">
        <f>'01 - Stavební část'!F35</f>
        <v>0</v>
      </c>
      <c r="BC95" s="128">
        <f>'01 - Stavební část'!F36</f>
        <v>0</v>
      </c>
      <c r="BD95" s="130">
        <f>'01 - Stavební část'!F37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'02 - VRN'!P121</f>
        <v>0</v>
      </c>
      <c r="AV96" s="133">
        <f>'02 - VRN'!J33</f>
        <v>0</v>
      </c>
      <c r="AW96" s="133">
        <f>'02 - VRN'!J34</f>
        <v>0</v>
      </c>
      <c r="AX96" s="133">
        <f>'02 - VRN'!J35</f>
        <v>0</v>
      </c>
      <c r="AY96" s="133">
        <f>'02 - VRN'!J36</f>
        <v>0</v>
      </c>
      <c r="AZ96" s="133">
        <f>'02 - VRN'!F33</f>
        <v>0</v>
      </c>
      <c r="BA96" s="133">
        <f>'02 - VRN'!F34</f>
        <v>0</v>
      </c>
      <c r="BB96" s="133">
        <f>'02 - VRN'!F35</f>
        <v>0</v>
      </c>
      <c r="BC96" s="133">
        <f>'02 - VRN'!F36</f>
        <v>0</v>
      </c>
      <c r="BD96" s="135">
        <f>'02 - VRN'!F37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Qqw1Bmi6ZW6i1H8cZ1cWXWdbXmatOKjsBt4YxwbwUl0oDy3abma1bBL+ZD/Fuvals419h78IqelnKgh2x3bZXQ==" hashValue="Efe41sWGg5yqGTZEoQvHFaRVVLTx04nPjv246n0rm8zOfOCL5Xw5FoieeXQYbcia5WM9WsPmS8LCNcDrcCuJw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í část'!C2" display="/"/>
    <hyperlink ref="A96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Vybudování veřejného WC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10. 11. 2025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ROUND((SUM(BE127:BE339)),  2)</f>
        <v>0</v>
      </c>
      <c r="G33" s="38"/>
      <c r="H33" s="38"/>
      <c r="I33" s="155">
        <v>0.20999999999999999</v>
      </c>
      <c r="J33" s="154">
        <f>ROUND(((SUM(BE127:BE339))*I33),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ROUND((SUM(BF127:BF339)),  2)</f>
        <v>0</v>
      </c>
      <c r="G34" s="38"/>
      <c r="H34" s="38"/>
      <c r="I34" s="155">
        <v>0.12</v>
      </c>
      <c r="J34" s="154">
        <f>ROUND(((SUM(BF127:BF339))*I34),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ROUND((SUM(BG127:BG339)),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ROUND((SUM(BH127:BH339)),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ROUND((SUM(BI127:BI339)),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Vybudování veřejného WC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Rekreační oblast Štěrkoviště</v>
      </c>
      <c r="G89" s="40"/>
      <c r="H89" s="40"/>
      <c r="I89" s="32" t="s">
        <v>22</v>
      </c>
      <c r="J89" s="79" t="str">
        <f>IF(J12="","",J12)</f>
        <v>10. 11. 2025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Otrokovice, nám.3. května 1340, 765 02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J205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J227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J256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J293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J305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105</v>
      </c>
      <c r="E104" s="188"/>
      <c r="F104" s="188"/>
      <c r="G104" s="188"/>
      <c r="H104" s="188"/>
      <c r="I104" s="188"/>
      <c r="J104" s="189">
        <f>J311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106</v>
      </c>
      <c r="E105" s="182"/>
      <c r="F105" s="182"/>
      <c r="G105" s="182"/>
      <c r="H105" s="182"/>
      <c r="I105" s="182"/>
      <c r="J105" s="183">
        <f>J313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107</v>
      </c>
      <c r="E106" s="188"/>
      <c r="F106" s="188"/>
      <c r="G106" s="188"/>
      <c r="H106" s="188"/>
      <c r="I106" s="188"/>
      <c r="J106" s="189">
        <f>J314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108</v>
      </c>
      <c r="E107" s="188"/>
      <c r="F107" s="188"/>
      <c r="G107" s="188"/>
      <c r="H107" s="188"/>
      <c r="I107" s="188"/>
      <c r="J107" s="189">
        <f>J319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Vybudování veřejného WC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01 - Stavební část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Rekreační oblast Štěrkoviště</v>
      </c>
      <c r="G121" s="40"/>
      <c r="H121" s="40"/>
      <c r="I121" s="32" t="s">
        <v>22</v>
      </c>
      <c r="J121" s="79" t="str">
        <f>IF(J12="","",J12)</f>
        <v>10. 11. 2025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Město Otrokovice, nám.3. května 1340, 765 02</v>
      </c>
      <c r="G123" s="40"/>
      <c r="H123" s="40"/>
      <c r="I123" s="32" t="s">
        <v>30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110</v>
      </c>
      <c r="D126" s="194" t="s">
        <v>61</v>
      </c>
      <c r="E126" s="194" t="s">
        <v>57</v>
      </c>
      <c r="F126" s="194" t="s">
        <v>58</v>
      </c>
      <c r="G126" s="194" t="s">
        <v>111</v>
      </c>
      <c r="H126" s="194" t="s">
        <v>112</v>
      </c>
      <c r="I126" s="194" t="s">
        <v>113</v>
      </c>
      <c r="J126" s="195" t="s">
        <v>95</v>
      </c>
      <c r="K126" s="196" t="s">
        <v>114</v>
      </c>
      <c r="L126" s="197"/>
      <c r="M126" s="100" t="s">
        <v>1</v>
      </c>
      <c r="N126" s="101" t="s">
        <v>40</v>
      </c>
      <c r="O126" s="101" t="s">
        <v>115</v>
      </c>
      <c r="P126" s="101" t="s">
        <v>116</v>
      </c>
      <c r="Q126" s="101" t="s">
        <v>117</v>
      </c>
      <c r="R126" s="101" t="s">
        <v>118</v>
      </c>
      <c r="S126" s="101" t="s">
        <v>119</v>
      </c>
      <c r="T126" s="102" t="s">
        <v>120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121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P128+P313</f>
        <v>0</v>
      </c>
      <c r="Q127" s="104"/>
      <c r="R127" s="200">
        <f>R128+R313</f>
        <v>99.620744102000018</v>
      </c>
      <c r="S127" s="104"/>
      <c r="T127" s="201">
        <f>T128+T313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97</v>
      </c>
      <c r="BK127" s="202">
        <f>BK128+BK313</f>
        <v>0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122</v>
      </c>
      <c r="F128" s="206" t="s">
        <v>123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P129+P205+P227+P256+P293+P305+P311</f>
        <v>0</v>
      </c>
      <c r="Q128" s="211"/>
      <c r="R128" s="212">
        <f>R129+R205+R227+R256+R293+R305+R311</f>
        <v>99.562889102000014</v>
      </c>
      <c r="S128" s="211"/>
      <c r="T128" s="213">
        <f>T129+T205+T227+T256+T293+T305+T311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76</v>
      </c>
      <c r="AY128" s="214" t="s">
        <v>124</v>
      </c>
      <c r="BK128" s="216">
        <f>BK129+BK205+BK227+BK256+BK293+BK305+BK311</f>
        <v>0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84</v>
      </c>
      <c r="F129" s="217" t="s">
        <v>125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SUM(P130:P204)</f>
        <v>0</v>
      </c>
      <c r="Q129" s="211"/>
      <c r="R129" s="212">
        <f>SUM(R130:R204)</f>
        <v>15.393265</v>
      </c>
      <c r="S129" s="211"/>
      <c r="T129" s="213">
        <f>SUM(T130:T204)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84</v>
      </c>
      <c r="AY129" s="214" t="s">
        <v>124</v>
      </c>
      <c r="BK129" s="216">
        <f>SUM(BK130:BK204)</f>
        <v>0</v>
      </c>
    </row>
    <row r="130" s="2" customFormat="1" ht="24.15" customHeight="1">
      <c r="A130" s="38"/>
      <c r="B130" s="39"/>
      <c r="C130" s="219" t="s">
        <v>84</v>
      </c>
      <c r="D130" s="219" t="s">
        <v>126</v>
      </c>
      <c r="E130" s="220" t="s">
        <v>127</v>
      </c>
      <c r="F130" s="221" t="s">
        <v>128</v>
      </c>
      <c r="G130" s="222" t="s">
        <v>129</v>
      </c>
      <c r="H130" s="223">
        <v>60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130</v>
      </c>
      <c r="AT130" s="231" t="s">
        <v>126</v>
      </c>
      <c r="AU130" s="231" t="s">
        <v>86</v>
      </c>
      <c r="AY130" s="17" t="s">
        <v>124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130</v>
      </c>
      <c r="BM130" s="231" t="s">
        <v>131</v>
      </c>
    </row>
    <row r="131" s="13" customFormat="1">
      <c r="A131" s="13"/>
      <c r="B131" s="233"/>
      <c r="C131" s="234"/>
      <c r="D131" s="235" t="s">
        <v>132</v>
      </c>
      <c r="E131" s="236" t="s">
        <v>1</v>
      </c>
      <c r="F131" s="237" t="s">
        <v>133</v>
      </c>
      <c r="G131" s="234"/>
      <c r="H131" s="238">
        <v>60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132</v>
      </c>
      <c r="AU131" s="244" t="s">
        <v>86</v>
      </c>
      <c r="AV131" s="13" t="s">
        <v>86</v>
      </c>
      <c r="AW131" s="13" t="s">
        <v>32</v>
      </c>
      <c r="AX131" s="13" t="s">
        <v>84</v>
      </c>
      <c r="AY131" s="244" t="s">
        <v>124</v>
      </c>
    </row>
    <row r="132" s="2" customFormat="1" ht="24.15" customHeight="1">
      <c r="A132" s="38"/>
      <c r="B132" s="39"/>
      <c r="C132" s="219" t="s">
        <v>86</v>
      </c>
      <c r="D132" s="219" t="s">
        <v>126</v>
      </c>
      <c r="E132" s="220" t="s">
        <v>134</v>
      </c>
      <c r="F132" s="221" t="s">
        <v>135</v>
      </c>
      <c r="G132" s="222" t="s">
        <v>136</v>
      </c>
      <c r="H132" s="223">
        <v>31.68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130</v>
      </c>
      <c r="AT132" s="231" t="s">
        <v>126</v>
      </c>
      <c r="AU132" s="231" t="s">
        <v>86</v>
      </c>
      <c r="AY132" s="17" t="s">
        <v>124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130</v>
      </c>
      <c r="BM132" s="231" t="s">
        <v>137</v>
      </c>
    </row>
    <row r="133" s="13" customFormat="1">
      <c r="A133" s="13"/>
      <c r="B133" s="233"/>
      <c r="C133" s="234"/>
      <c r="D133" s="235" t="s">
        <v>132</v>
      </c>
      <c r="E133" s="236" t="s">
        <v>1</v>
      </c>
      <c r="F133" s="237" t="s">
        <v>138</v>
      </c>
      <c r="G133" s="234"/>
      <c r="H133" s="238">
        <v>31.68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132</v>
      </c>
      <c r="AU133" s="244" t="s">
        <v>86</v>
      </c>
      <c r="AV133" s="13" t="s">
        <v>86</v>
      </c>
      <c r="AW133" s="13" t="s">
        <v>32</v>
      </c>
      <c r="AX133" s="13" t="s">
        <v>84</v>
      </c>
      <c r="AY133" s="244" t="s">
        <v>124</v>
      </c>
    </row>
    <row r="134" s="2" customFormat="1" ht="33" customHeight="1">
      <c r="A134" s="38"/>
      <c r="B134" s="39"/>
      <c r="C134" s="219" t="s">
        <v>139</v>
      </c>
      <c r="D134" s="219" t="s">
        <v>126</v>
      </c>
      <c r="E134" s="220" t="s">
        <v>140</v>
      </c>
      <c r="F134" s="221" t="s">
        <v>141</v>
      </c>
      <c r="G134" s="222" t="s">
        <v>136</v>
      </c>
      <c r="H134" s="223">
        <v>35.840000000000003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130</v>
      </c>
      <c r="AT134" s="231" t="s">
        <v>126</v>
      </c>
      <c r="AU134" s="231" t="s">
        <v>86</v>
      </c>
      <c r="AY134" s="17" t="s">
        <v>124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130</v>
      </c>
      <c r="BM134" s="231" t="s">
        <v>142</v>
      </c>
    </row>
    <row r="135" s="14" customFormat="1">
      <c r="A135" s="14"/>
      <c r="B135" s="245"/>
      <c r="C135" s="246"/>
      <c r="D135" s="235" t="s">
        <v>132</v>
      </c>
      <c r="E135" s="247" t="s">
        <v>1</v>
      </c>
      <c r="F135" s="248" t="s">
        <v>143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132</v>
      </c>
      <c r="AU135" s="254" t="s">
        <v>86</v>
      </c>
      <c r="AV135" s="14" t="s">
        <v>84</v>
      </c>
      <c r="AW135" s="14" t="s">
        <v>32</v>
      </c>
      <c r="AX135" s="14" t="s">
        <v>76</v>
      </c>
      <c r="AY135" s="254" t="s">
        <v>124</v>
      </c>
    </row>
    <row r="136" s="14" customFormat="1">
      <c r="A136" s="14"/>
      <c r="B136" s="245"/>
      <c r="C136" s="246"/>
      <c r="D136" s="235" t="s">
        <v>132</v>
      </c>
      <c r="E136" s="247" t="s">
        <v>1</v>
      </c>
      <c r="F136" s="248" t="s">
        <v>144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132</v>
      </c>
      <c r="AU136" s="254" t="s">
        <v>86</v>
      </c>
      <c r="AV136" s="14" t="s">
        <v>84</v>
      </c>
      <c r="AW136" s="14" t="s">
        <v>32</v>
      </c>
      <c r="AX136" s="14" t="s">
        <v>76</v>
      </c>
      <c r="AY136" s="254" t="s">
        <v>124</v>
      </c>
    </row>
    <row r="137" s="13" customFormat="1">
      <c r="A137" s="13"/>
      <c r="B137" s="233"/>
      <c r="C137" s="234"/>
      <c r="D137" s="235" t="s">
        <v>132</v>
      </c>
      <c r="E137" s="236" t="s">
        <v>1</v>
      </c>
      <c r="F137" s="237" t="s">
        <v>145</v>
      </c>
      <c r="G137" s="234"/>
      <c r="H137" s="238">
        <v>19.800000000000001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132</v>
      </c>
      <c r="AU137" s="244" t="s">
        <v>86</v>
      </c>
      <c r="AV137" s="13" t="s">
        <v>86</v>
      </c>
      <c r="AW137" s="13" t="s">
        <v>32</v>
      </c>
      <c r="AX137" s="13" t="s">
        <v>76</v>
      </c>
      <c r="AY137" s="244" t="s">
        <v>124</v>
      </c>
    </row>
    <row r="138" s="14" customFormat="1">
      <c r="A138" s="14"/>
      <c r="B138" s="245"/>
      <c r="C138" s="246"/>
      <c r="D138" s="235" t="s">
        <v>132</v>
      </c>
      <c r="E138" s="247" t="s">
        <v>1</v>
      </c>
      <c r="F138" s="248" t="s">
        <v>146</v>
      </c>
      <c r="G138" s="246"/>
      <c r="H138" s="247" t="s">
        <v>1</v>
      </c>
      <c r="I138" s="249"/>
      <c r="J138" s="246"/>
      <c r="K138" s="246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132</v>
      </c>
      <c r="AU138" s="254" t="s">
        <v>86</v>
      </c>
      <c r="AV138" s="14" t="s">
        <v>84</v>
      </c>
      <c r="AW138" s="14" t="s">
        <v>32</v>
      </c>
      <c r="AX138" s="14" t="s">
        <v>76</v>
      </c>
      <c r="AY138" s="254" t="s">
        <v>124</v>
      </c>
    </row>
    <row r="139" s="13" customFormat="1">
      <c r="A139" s="13"/>
      <c r="B139" s="233"/>
      <c r="C139" s="234"/>
      <c r="D139" s="235" t="s">
        <v>132</v>
      </c>
      <c r="E139" s="236" t="s">
        <v>1</v>
      </c>
      <c r="F139" s="237" t="s">
        <v>147</v>
      </c>
      <c r="G139" s="234"/>
      <c r="H139" s="238">
        <v>6.8399999999999999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132</v>
      </c>
      <c r="AU139" s="244" t="s">
        <v>86</v>
      </c>
      <c r="AV139" s="13" t="s">
        <v>86</v>
      </c>
      <c r="AW139" s="13" t="s">
        <v>32</v>
      </c>
      <c r="AX139" s="13" t="s">
        <v>76</v>
      </c>
      <c r="AY139" s="244" t="s">
        <v>124</v>
      </c>
    </row>
    <row r="140" s="14" customFormat="1">
      <c r="A140" s="14"/>
      <c r="B140" s="245"/>
      <c r="C140" s="246"/>
      <c r="D140" s="235" t="s">
        <v>132</v>
      </c>
      <c r="E140" s="247" t="s">
        <v>1</v>
      </c>
      <c r="F140" s="248" t="s">
        <v>148</v>
      </c>
      <c r="G140" s="246"/>
      <c r="H140" s="247" t="s">
        <v>1</v>
      </c>
      <c r="I140" s="249"/>
      <c r="J140" s="246"/>
      <c r="K140" s="246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132</v>
      </c>
      <c r="AU140" s="254" t="s">
        <v>86</v>
      </c>
      <c r="AV140" s="14" t="s">
        <v>84</v>
      </c>
      <c r="AW140" s="14" t="s">
        <v>32</v>
      </c>
      <c r="AX140" s="14" t="s">
        <v>76</v>
      </c>
      <c r="AY140" s="254" t="s">
        <v>124</v>
      </c>
    </row>
    <row r="141" s="13" customFormat="1">
      <c r="A141" s="13"/>
      <c r="B141" s="233"/>
      <c r="C141" s="234"/>
      <c r="D141" s="235" t="s">
        <v>132</v>
      </c>
      <c r="E141" s="236" t="s">
        <v>1</v>
      </c>
      <c r="F141" s="237" t="s">
        <v>149</v>
      </c>
      <c r="G141" s="234"/>
      <c r="H141" s="238">
        <v>5.04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132</v>
      </c>
      <c r="AU141" s="244" t="s">
        <v>86</v>
      </c>
      <c r="AV141" s="13" t="s">
        <v>86</v>
      </c>
      <c r="AW141" s="13" t="s">
        <v>32</v>
      </c>
      <c r="AX141" s="13" t="s">
        <v>76</v>
      </c>
      <c r="AY141" s="244" t="s">
        <v>124</v>
      </c>
    </row>
    <row r="142" s="14" customFormat="1">
      <c r="A142" s="14"/>
      <c r="B142" s="245"/>
      <c r="C142" s="246"/>
      <c r="D142" s="235" t="s">
        <v>132</v>
      </c>
      <c r="E142" s="247" t="s">
        <v>1</v>
      </c>
      <c r="F142" s="248" t="s">
        <v>150</v>
      </c>
      <c r="G142" s="246"/>
      <c r="H142" s="247" t="s">
        <v>1</v>
      </c>
      <c r="I142" s="249"/>
      <c r="J142" s="246"/>
      <c r="K142" s="246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132</v>
      </c>
      <c r="AU142" s="254" t="s">
        <v>86</v>
      </c>
      <c r="AV142" s="14" t="s">
        <v>84</v>
      </c>
      <c r="AW142" s="14" t="s">
        <v>32</v>
      </c>
      <c r="AX142" s="14" t="s">
        <v>76</v>
      </c>
      <c r="AY142" s="254" t="s">
        <v>124</v>
      </c>
    </row>
    <row r="143" s="13" customFormat="1">
      <c r="A143" s="13"/>
      <c r="B143" s="233"/>
      <c r="C143" s="234"/>
      <c r="D143" s="235" t="s">
        <v>132</v>
      </c>
      <c r="E143" s="236" t="s">
        <v>1</v>
      </c>
      <c r="F143" s="237" t="s">
        <v>151</v>
      </c>
      <c r="G143" s="234"/>
      <c r="H143" s="238">
        <v>4.1600000000000001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132</v>
      </c>
      <c r="AU143" s="244" t="s">
        <v>86</v>
      </c>
      <c r="AV143" s="13" t="s">
        <v>86</v>
      </c>
      <c r="AW143" s="13" t="s">
        <v>32</v>
      </c>
      <c r="AX143" s="13" t="s">
        <v>76</v>
      </c>
      <c r="AY143" s="244" t="s">
        <v>124</v>
      </c>
    </row>
    <row r="144" s="15" customFormat="1">
      <c r="A144" s="15"/>
      <c r="B144" s="255"/>
      <c r="C144" s="256"/>
      <c r="D144" s="235" t="s">
        <v>132</v>
      </c>
      <c r="E144" s="257" t="s">
        <v>1</v>
      </c>
      <c r="F144" s="258" t="s">
        <v>152</v>
      </c>
      <c r="G144" s="256"/>
      <c r="H144" s="259">
        <v>35.840000000000003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132</v>
      </c>
      <c r="AU144" s="265" t="s">
        <v>86</v>
      </c>
      <c r="AV144" s="15" t="s">
        <v>130</v>
      </c>
      <c r="AW144" s="15" t="s">
        <v>32</v>
      </c>
      <c r="AX144" s="15" t="s">
        <v>84</v>
      </c>
      <c r="AY144" s="265" t="s">
        <v>124</v>
      </c>
    </row>
    <row r="145" s="2" customFormat="1" ht="24.15" customHeight="1">
      <c r="A145" s="38"/>
      <c r="B145" s="39"/>
      <c r="C145" s="219" t="s">
        <v>130</v>
      </c>
      <c r="D145" s="219" t="s">
        <v>126</v>
      </c>
      <c r="E145" s="220" t="s">
        <v>153</v>
      </c>
      <c r="F145" s="221" t="s">
        <v>154</v>
      </c>
      <c r="G145" s="222" t="s">
        <v>136</v>
      </c>
      <c r="H145" s="223">
        <v>2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130</v>
      </c>
      <c r="AT145" s="231" t="s">
        <v>126</v>
      </c>
      <c r="AU145" s="231" t="s">
        <v>86</v>
      </c>
      <c r="AY145" s="17" t="s">
        <v>124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130</v>
      </c>
      <c r="BM145" s="231" t="s">
        <v>155</v>
      </c>
    </row>
    <row r="146" s="14" customFormat="1">
      <c r="A146" s="14"/>
      <c r="B146" s="245"/>
      <c r="C146" s="246"/>
      <c r="D146" s="235" t="s">
        <v>132</v>
      </c>
      <c r="E146" s="247" t="s">
        <v>1</v>
      </c>
      <c r="F146" s="248" t="s">
        <v>156</v>
      </c>
      <c r="G146" s="246"/>
      <c r="H146" s="247" t="s">
        <v>1</v>
      </c>
      <c r="I146" s="249"/>
      <c r="J146" s="246"/>
      <c r="K146" s="246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132</v>
      </c>
      <c r="AU146" s="254" t="s">
        <v>86</v>
      </c>
      <c r="AV146" s="14" t="s">
        <v>84</v>
      </c>
      <c r="AW146" s="14" t="s">
        <v>32</v>
      </c>
      <c r="AX146" s="14" t="s">
        <v>76</v>
      </c>
      <c r="AY146" s="254" t="s">
        <v>124</v>
      </c>
    </row>
    <row r="147" s="13" customFormat="1">
      <c r="A147" s="13"/>
      <c r="B147" s="233"/>
      <c r="C147" s="234"/>
      <c r="D147" s="235" t="s">
        <v>132</v>
      </c>
      <c r="E147" s="236" t="s">
        <v>1</v>
      </c>
      <c r="F147" s="237" t="s">
        <v>157</v>
      </c>
      <c r="G147" s="234"/>
      <c r="H147" s="238">
        <v>2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132</v>
      </c>
      <c r="AU147" s="244" t="s">
        <v>86</v>
      </c>
      <c r="AV147" s="13" t="s">
        <v>86</v>
      </c>
      <c r="AW147" s="13" t="s">
        <v>32</v>
      </c>
      <c r="AX147" s="13" t="s">
        <v>84</v>
      </c>
      <c r="AY147" s="244" t="s">
        <v>124</v>
      </c>
    </row>
    <row r="148" s="2" customFormat="1" ht="24.15" customHeight="1">
      <c r="A148" s="38"/>
      <c r="B148" s="39"/>
      <c r="C148" s="219" t="s">
        <v>158</v>
      </c>
      <c r="D148" s="219" t="s">
        <v>126</v>
      </c>
      <c r="E148" s="220" t="s">
        <v>159</v>
      </c>
      <c r="F148" s="221" t="s">
        <v>160</v>
      </c>
      <c r="G148" s="222" t="s">
        <v>136</v>
      </c>
      <c r="H148" s="223">
        <v>77.359999999999999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130</v>
      </c>
      <c r="AT148" s="231" t="s">
        <v>126</v>
      </c>
      <c r="AU148" s="231" t="s">
        <v>86</v>
      </c>
      <c r="AY148" s="17" t="s">
        <v>124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130</v>
      </c>
      <c r="BM148" s="231" t="s">
        <v>161</v>
      </c>
    </row>
    <row r="149" s="13" customFormat="1">
      <c r="A149" s="13"/>
      <c r="B149" s="233"/>
      <c r="C149" s="234"/>
      <c r="D149" s="235" t="s">
        <v>132</v>
      </c>
      <c r="E149" s="236" t="s">
        <v>1</v>
      </c>
      <c r="F149" s="237" t="s">
        <v>162</v>
      </c>
      <c r="G149" s="234"/>
      <c r="H149" s="238">
        <v>12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132</v>
      </c>
      <c r="AU149" s="244" t="s">
        <v>86</v>
      </c>
      <c r="AV149" s="13" t="s">
        <v>86</v>
      </c>
      <c r="AW149" s="13" t="s">
        <v>32</v>
      </c>
      <c r="AX149" s="13" t="s">
        <v>76</v>
      </c>
      <c r="AY149" s="244" t="s">
        <v>124</v>
      </c>
    </row>
    <row r="150" s="13" customFormat="1">
      <c r="A150" s="13"/>
      <c r="B150" s="233"/>
      <c r="C150" s="234"/>
      <c r="D150" s="235" t="s">
        <v>132</v>
      </c>
      <c r="E150" s="236" t="s">
        <v>1</v>
      </c>
      <c r="F150" s="237" t="s">
        <v>163</v>
      </c>
      <c r="G150" s="234"/>
      <c r="H150" s="238">
        <v>63.359999999999999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132</v>
      </c>
      <c r="AU150" s="244" t="s">
        <v>86</v>
      </c>
      <c r="AV150" s="13" t="s">
        <v>86</v>
      </c>
      <c r="AW150" s="13" t="s">
        <v>32</v>
      </c>
      <c r="AX150" s="13" t="s">
        <v>76</v>
      </c>
      <c r="AY150" s="244" t="s">
        <v>124</v>
      </c>
    </row>
    <row r="151" s="13" customFormat="1">
      <c r="A151" s="13"/>
      <c r="B151" s="233"/>
      <c r="C151" s="234"/>
      <c r="D151" s="235" t="s">
        <v>132</v>
      </c>
      <c r="E151" s="236" t="s">
        <v>1</v>
      </c>
      <c r="F151" s="237" t="s">
        <v>86</v>
      </c>
      <c r="G151" s="234"/>
      <c r="H151" s="238">
        <v>2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132</v>
      </c>
      <c r="AU151" s="244" t="s">
        <v>86</v>
      </c>
      <c r="AV151" s="13" t="s">
        <v>86</v>
      </c>
      <c r="AW151" s="13" t="s">
        <v>32</v>
      </c>
      <c r="AX151" s="13" t="s">
        <v>76</v>
      </c>
      <c r="AY151" s="244" t="s">
        <v>124</v>
      </c>
    </row>
    <row r="152" s="15" customFormat="1">
      <c r="A152" s="15"/>
      <c r="B152" s="255"/>
      <c r="C152" s="256"/>
      <c r="D152" s="235" t="s">
        <v>132</v>
      </c>
      <c r="E152" s="257" t="s">
        <v>1</v>
      </c>
      <c r="F152" s="258" t="s">
        <v>152</v>
      </c>
      <c r="G152" s="256"/>
      <c r="H152" s="259">
        <v>77.359999999999999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132</v>
      </c>
      <c r="AU152" s="265" t="s">
        <v>86</v>
      </c>
      <c r="AV152" s="15" t="s">
        <v>130</v>
      </c>
      <c r="AW152" s="15" t="s">
        <v>32</v>
      </c>
      <c r="AX152" s="15" t="s">
        <v>84</v>
      </c>
      <c r="AY152" s="265" t="s">
        <v>124</v>
      </c>
    </row>
    <row r="153" s="2" customFormat="1" ht="33" customHeight="1">
      <c r="A153" s="38"/>
      <c r="B153" s="39"/>
      <c r="C153" s="219" t="s">
        <v>164</v>
      </c>
      <c r="D153" s="219" t="s">
        <v>126</v>
      </c>
      <c r="E153" s="220" t="s">
        <v>165</v>
      </c>
      <c r="F153" s="221" t="s">
        <v>166</v>
      </c>
      <c r="G153" s="222" t="s">
        <v>136</v>
      </c>
      <c r="H153" s="223">
        <v>45.280000000000001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130</v>
      </c>
      <c r="AT153" s="231" t="s">
        <v>126</v>
      </c>
      <c r="AU153" s="231" t="s">
        <v>86</v>
      </c>
      <c r="AY153" s="17" t="s">
        <v>124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130</v>
      </c>
      <c r="BM153" s="231" t="s">
        <v>167</v>
      </c>
    </row>
    <row r="154" s="13" customFormat="1">
      <c r="A154" s="13"/>
      <c r="B154" s="233"/>
      <c r="C154" s="234"/>
      <c r="D154" s="235" t="s">
        <v>132</v>
      </c>
      <c r="E154" s="236" t="s">
        <v>1</v>
      </c>
      <c r="F154" s="237" t="s">
        <v>168</v>
      </c>
      <c r="G154" s="234"/>
      <c r="H154" s="238">
        <v>45.280000000000001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132</v>
      </c>
      <c r="AU154" s="244" t="s">
        <v>86</v>
      </c>
      <c r="AV154" s="13" t="s">
        <v>86</v>
      </c>
      <c r="AW154" s="13" t="s">
        <v>32</v>
      </c>
      <c r="AX154" s="13" t="s">
        <v>84</v>
      </c>
      <c r="AY154" s="244" t="s">
        <v>124</v>
      </c>
    </row>
    <row r="155" s="2" customFormat="1" ht="24.15" customHeight="1">
      <c r="A155" s="38"/>
      <c r="B155" s="39"/>
      <c r="C155" s="219" t="s">
        <v>169</v>
      </c>
      <c r="D155" s="219" t="s">
        <v>126</v>
      </c>
      <c r="E155" s="220" t="s">
        <v>170</v>
      </c>
      <c r="F155" s="221" t="s">
        <v>171</v>
      </c>
      <c r="G155" s="222" t="s">
        <v>172</v>
      </c>
      <c r="H155" s="223">
        <v>81.504000000000005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130</v>
      </c>
      <c r="AT155" s="231" t="s">
        <v>126</v>
      </c>
      <c r="AU155" s="231" t="s">
        <v>86</v>
      </c>
      <c r="AY155" s="17" t="s">
        <v>124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130</v>
      </c>
      <c r="BM155" s="231" t="s">
        <v>173</v>
      </c>
    </row>
    <row r="156" s="13" customFormat="1">
      <c r="A156" s="13"/>
      <c r="B156" s="233"/>
      <c r="C156" s="234"/>
      <c r="D156" s="235" t="s">
        <v>132</v>
      </c>
      <c r="E156" s="236" t="s">
        <v>1</v>
      </c>
      <c r="F156" s="237" t="s">
        <v>174</v>
      </c>
      <c r="G156" s="234"/>
      <c r="H156" s="238">
        <v>81.504000000000005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132</v>
      </c>
      <c r="AU156" s="244" t="s">
        <v>86</v>
      </c>
      <c r="AV156" s="13" t="s">
        <v>86</v>
      </c>
      <c r="AW156" s="13" t="s">
        <v>32</v>
      </c>
      <c r="AX156" s="13" t="s">
        <v>84</v>
      </c>
      <c r="AY156" s="244" t="s">
        <v>124</v>
      </c>
    </row>
    <row r="157" s="2" customFormat="1" ht="16.5" customHeight="1">
      <c r="A157" s="38"/>
      <c r="B157" s="39"/>
      <c r="C157" s="219" t="s">
        <v>175</v>
      </c>
      <c r="D157" s="219" t="s">
        <v>126</v>
      </c>
      <c r="E157" s="220" t="s">
        <v>176</v>
      </c>
      <c r="F157" s="221" t="s">
        <v>177</v>
      </c>
      <c r="G157" s="222" t="s">
        <v>136</v>
      </c>
      <c r="H157" s="223">
        <v>45.280000000000001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130</v>
      </c>
      <c r="AT157" s="231" t="s">
        <v>126</v>
      </c>
      <c r="AU157" s="231" t="s">
        <v>86</v>
      </c>
      <c r="AY157" s="17" t="s">
        <v>124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130</v>
      </c>
      <c r="BM157" s="231" t="s">
        <v>178</v>
      </c>
    </row>
    <row r="158" s="13" customFormat="1">
      <c r="A158" s="13"/>
      <c r="B158" s="233"/>
      <c r="C158" s="234"/>
      <c r="D158" s="235" t="s">
        <v>132</v>
      </c>
      <c r="E158" s="236" t="s">
        <v>1</v>
      </c>
      <c r="F158" s="237" t="s">
        <v>168</v>
      </c>
      <c r="G158" s="234"/>
      <c r="H158" s="238">
        <v>45.280000000000001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132</v>
      </c>
      <c r="AU158" s="244" t="s">
        <v>86</v>
      </c>
      <c r="AV158" s="13" t="s">
        <v>86</v>
      </c>
      <c r="AW158" s="13" t="s">
        <v>32</v>
      </c>
      <c r="AX158" s="13" t="s">
        <v>84</v>
      </c>
      <c r="AY158" s="244" t="s">
        <v>124</v>
      </c>
    </row>
    <row r="159" s="2" customFormat="1" ht="24.15" customHeight="1">
      <c r="A159" s="38"/>
      <c r="B159" s="39"/>
      <c r="C159" s="219" t="s">
        <v>179</v>
      </c>
      <c r="D159" s="219" t="s">
        <v>126</v>
      </c>
      <c r="E159" s="220" t="s">
        <v>180</v>
      </c>
      <c r="F159" s="221" t="s">
        <v>181</v>
      </c>
      <c r="G159" s="222" t="s">
        <v>136</v>
      </c>
      <c r="H159" s="223">
        <v>24.239999999999998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130</v>
      </c>
      <c r="AT159" s="231" t="s">
        <v>126</v>
      </c>
      <c r="AU159" s="231" t="s">
        <v>86</v>
      </c>
      <c r="AY159" s="17" t="s">
        <v>124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130</v>
      </c>
      <c r="BM159" s="231" t="s">
        <v>182</v>
      </c>
    </row>
    <row r="160" s="14" customFormat="1">
      <c r="A160" s="14"/>
      <c r="B160" s="245"/>
      <c r="C160" s="246"/>
      <c r="D160" s="235" t="s">
        <v>132</v>
      </c>
      <c r="E160" s="247" t="s">
        <v>1</v>
      </c>
      <c r="F160" s="248" t="s">
        <v>183</v>
      </c>
      <c r="G160" s="246"/>
      <c r="H160" s="247" t="s">
        <v>1</v>
      </c>
      <c r="I160" s="249"/>
      <c r="J160" s="246"/>
      <c r="K160" s="246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132</v>
      </c>
      <c r="AU160" s="254" t="s">
        <v>86</v>
      </c>
      <c r="AV160" s="14" t="s">
        <v>84</v>
      </c>
      <c r="AW160" s="14" t="s">
        <v>32</v>
      </c>
      <c r="AX160" s="14" t="s">
        <v>76</v>
      </c>
      <c r="AY160" s="254" t="s">
        <v>124</v>
      </c>
    </row>
    <row r="161" s="13" customFormat="1">
      <c r="A161" s="13"/>
      <c r="B161" s="233"/>
      <c r="C161" s="234"/>
      <c r="D161" s="235" t="s">
        <v>132</v>
      </c>
      <c r="E161" s="236" t="s">
        <v>1</v>
      </c>
      <c r="F161" s="237" t="s">
        <v>184</v>
      </c>
      <c r="G161" s="234"/>
      <c r="H161" s="238">
        <v>24.239999999999998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132</v>
      </c>
      <c r="AU161" s="244" t="s">
        <v>86</v>
      </c>
      <c r="AV161" s="13" t="s">
        <v>86</v>
      </c>
      <c r="AW161" s="13" t="s">
        <v>32</v>
      </c>
      <c r="AX161" s="13" t="s">
        <v>84</v>
      </c>
      <c r="AY161" s="244" t="s">
        <v>124</v>
      </c>
    </row>
    <row r="162" s="2" customFormat="1" ht="24.15" customHeight="1">
      <c r="A162" s="38"/>
      <c r="B162" s="39"/>
      <c r="C162" s="219" t="s">
        <v>185</v>
      </c>
      <c r="D162" s="219" t="s">
        <v>126</v>
      </c>
      <c r="E162" s="220" t="s">
        <v>186</v>
      </c>
      <c r="F162" s="221" t="s">
        <v>187</v>
      </c>
      <c r="G162" s="222" t="s">
        <v>136</v>
      </c>
      <c r="H162" s="223">
        <v>2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41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130</v>
      </c>
      <c r="AT162" s="231" t="s">
        <v>126</v>
      </c>
      <c r="AU162" s="231" t="s">
        <v>86</v>
      </c>
      <c r="AY162" s="17" t="s">
        <v>124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130</v>
      </c>
      <c r="BM162" s="231" t="s">
        <v>188</v>
      </c>
    </row>
    <row r="163" s="14" customFormat="1">
      <c r="A163" s="14"/>
      <c r="B163" s="245"/>
      <c r="C163" s="246"/>
      <c r="D163" s="235" t="s">
        <v>132</v>
      </c>
      <c r="E163" s="247" t="s">
        <v>1</v>
      </c>
      <c r="F163" s="248" t="s">
        <v>156</v>
      </c>
      <c r="G163" s="246"/>
      <c r="H163" s="247" t="s">
        <v>1</v>
      </c>
      <c r="I163" s="249"/>
      <c r="J163" s="246"/>
      <c r="K163" s="246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132</v>
      </c>
      <c r="AU163" s="254" t="s">
        <v>86</v>
      </c>
      <c r="AV163" s="14" t="s">
        <v>84</v>
      </c>
      <c r="AW163" s="14" t="s">
        <v>32</v>
      </c>
      <c r="AX163" s="14" t="s">
        <v>76</v>
      </c>
      <c r="AY163" s="254" t="s">
        <v>124</v>
      </c>
    </row>
    <row r="164" s="13" customFormat="1">
      <c r="A164" s="13"/>
      <c r="B164" s="233"/>
      <c r="C164" s="234"/>
      <c r="D164" s="235" t="s">
        <v>132</v>
      </c>
      <c r="E164" s="236" t="s">
        <v>1</v>
      </c>
      <c r="F164" s="237" t="s">
        <v>157</v>
      </c>
      <c r="G164" s="234"/>
      <c r="H164" s="238">
        <v>2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132</v>
      </c>
      <c r="AU164" s="244" t="s">
        <v>86</v>
      </c>
      <c r="AV164" s="13" t="s">
        <v>86</v>
      </c>
      <c r="AW164" s="13" t="s">
        <v>32</v>
      </c>
      <c r="AX164" s="13" t="s">
        <v>84</v>
      </c>
      <c r="AY164" s="244" t="s">
        <v>124</v>
      </c>
    </row>
    <row r="165" s="2" customFormat="1" ht="24.15" customHeight="1">
      <c r="A165" s="38"/>
      <c r="B165" s="39"/>
      <c r="C165" s="219" t="s">
        <v>189</v>
      </c>
      <c r="D165" s="219" t="s">
        <v>126</v>
      </c>
      <c r="E165" s="220" t="s">
        <v>190</v>
      </c>
      <c r="F165" s="221" t="s">
        <v>191</v>
      </c>
      <c r="G165" s="222" t="s">
        <v>136</v>
      </c>
      <c r="H165" s="223">
        <v>7.04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130</v>
      </c>
      <c r="AT165" s="231" t="s">
        <v>126</v>
      </c>
      <c r="AU165" s="231" t="s">
        <v>86</v>
      </c>
      <c r="AY165" s="17" t="s">
        <v>124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130</v>
      </c>
      <c r="BM165" s="231" t="s">
        <v>192</v>
      </c>
    </row>
    <row r="166" s="14" customFormat="1">
      <c r="A166" s="14"/>
      <c r="B166" s="245"/>
      <c r="C166" s="246"/>
      <c r="D166" s="235" t="s">
        <v>132</v>
      </c>
      <c r="E166" s="247" t="s">
        <v>1</v>
      </c>
      <c r="F166" s="248" t="s">
        <v>143</v>
      </c>
      <c r="G166" s="246"/>
      <c r="H166" s="247" t="s">
        <v>1</v>
      </c>
      <c r="I166" s="249"/>
      <c r="J166" s="246"/>
      <c r="K166" s="246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132</v>
      </c>
      <c r="AU166" s="254" t="s">
        <v>86</v>
      </c>
      <c r="AV166" s="14" t="s">
        <v>84</v>
      </c>
      <c r="AW166" s="14" t="s">
        <v>32</v>
      </c>
      <c r="AX166" s="14" t="s">
        <v>76</v>
      </c>
      <c r="AY166" s="254" t="s">
        <v>124</v>
      </c>
    </row>
    <row r="167" s="14" customFormat="1">
      <c r="A167" s="14"/>
      <c r="B167" s="245"/>
      <c r="C167" s="246"/>
      <c r="D167" s="235" t="s">
        <v>132</v>
      </c>
      <c r="E167" s="247" t="s">
        <v>1</v>
      </c>
      <c r="F167" s="248" t="s">
        <v>144</v>
      </c>
      <c r="G167" s="246"/>
      <c r="H167" s="247" t="s">
        <v>1</v>
      </c>
      <c r="I167" s="249"/>
      <c r="J167" s="246"/>
      <c r="K167" s="246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132</v>
      </c>
      <c r="AU167" s="254" t="s">
        <v>86</v>
      </c>
      <c r="AV167" s="14" t="s">
        <v>84</v>
      </c>
      <c r="AW167" s="14" t="s">
        <v>32</v>
      </c>
      <c r="AX167" s="14" t="s">
        <v>76</v>
      </c>
      <c r="AY167" s="254" t="s">
        <v>124</v>
      </c>
    </row>
    <row r="168" s="13" customFormat="1">
      <c r="A168" s="13"/>
      <c r="B168" s="233"/>
      <c r="C168" s="234"/>
      <c r="D168" s="235" t="s">
        <v>132</v>
      </c>
      <c r="E168" s="236" t="s">
        <v>1</v>
      </c>
      <c r="F168" s="237" t="s">
        <v>193</v>
      </c>
      <c r="G168" s="234"/>
      <c r="H168" s="238">
        <v>4.4000000000000004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132</v>
      </c>
      <c r="AU168" s="244" t="s">
        <v>86</v>
      </c>
      <c r="AV168" s="13" t="s">
        <v>86</v>
      </c>
      <c r="AW168" s="13" t="s">
        <v>32</v>
      </c>
      <c r="AX168" s="13" t="s">
        <v>76</v>
      </c>
      <c r="AY168" s="244" t="s">
        <v>124</v>
      </c>
    </row>
    <row r="169" s="14" customFormat="1">
      <c r="A169" s="14"/>
      <c r="B169" s="245"/>
      <c r="C169" s="246"/>
      <c r="D169" s="235" t="s">
        <v>132</v>
      </c>
      <c r="E169" s="247" t="s">
        <v>1</v>
      </c>
      <c r="F169" s="248" t="s">
        <v>146</v>
      </c>
      <c r="G169" s="246"/>
      <c r="H169" s="247" t="s">
        <v>1</v>
      </c>
      <c r="I169" s="249"/>
      <c r="J169" s="246"/>
      <c r="K169" s="246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132</v>
      </c>
      <c r="AU169" s="254" t="s">
        <v>86</v>
      </c>
      <c r="AV169" s="14" t="s">
        <v>84</v>
      </c>
      <c r="AW169" s="14" t="s">
        <v>32</v>
      </c>
      <c r="AX169" s="14" t="s">
        <v>76</v>
      </c>
      <c r="AY169" s="254" t="s">
        <v>124</v>
      </c>
    </row>
    <row r="170" s="13" customFormat="1">
      <c r="A170" s="13"/>
      <c r="B170" s="233"/>
      <c r="C170" s="234"/>
      <c r="D170" s="235" t="s">
        <v>132</v>
      </c>
      <c r="E170" s="236" t="s">
        <v>1</v>
      </c>
      <c r="F170" s="237" t="s">
        <v>194</v>
      </c>
      <c r="G170" s="234"/>
      <c r="H170" s="238">
        <v>1.52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132</v>
      </c>
      <c r="AU170" s="244" t="s">
        <v>86</v>
      </c>
      <c r="AV170" s="13" t="s">
        <v>86</v>
      </c>
      <c r="AW170" s="13" t="s">
        <v>32</v>
      </c>
      <c r="AX170" s="13" t="s">
        <v>76</v>
      </c>
      <c r="AY170" s="244" t="s">
        <v>124</v>
      </c>
    </row>
    <row r="171" s="14" customFormat="1">
      <c r="A171" s="14"/>
      <c r="B171" s="245"/>
      <c r="C171" s="246"/>
      <c r="D171" s="235" t="s">
        <v>132</v>
      </c>
      <c r="E171" s="247" t="s">
        <v>1</v>
      </c>
      <c r="F171" s="248" t="s">
        <v>148</v>
      </c>
      <c r="G171" s="246"/>
      <c r="H171" s="247" t="s">
        <v>1</v>
      </c>
      <c r="I171" s="249"/>
      <c r="J171" s="246"/>
      <c r="K171" s="246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132</v>
      </c>
      <c r="AU171" s="254" t="s">
        <v>86</v>
      </c>
      <c r="AV171" s="14" t="s">
        <v>84</v>
      </c>
      <c r="AW171" s="14" t="s">
        <v>32</v>
      </c>
      <c r="AX171" s="14" t="s">
        <v>76</v>
      </c>
      <c r="AY171" s="254" t="s">
        <v>124</v>
      </c>
    </row>
    <row r="172" s="13" customFormat="1">
      <c r="A172" s="13"/>
      <c r="B172" s="233"/>
      <c r="C172" s="234"/>
      <c r="D172" s="235" t="s">
        <v>132</v>
      </c>
      <c r="E172" s="236" t="s">
        <v>1</v>
      </c>
      <c r="F172" s="237" t="s">
        <v>195</v>
      </c>
      <c r="G172" s="234"/>
      <c r="H172" s="238">
        <v>1.1200000000000001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132</v>
      </c>
      <c r="AU172" s="244" t="s">
        <v>86</v>
      </c>
      <c r="AV172" s="13" t="s">
        <v>86</v>
      </c>
      <c r="AW172" s="13" t="s">
        <v>32</v>
      </c>
      <c r="AX172" s="13" t="s">
        <v>76</v>
      </c>
      <c r="AY172" s="244" t="s">
        <v>124</v>
      </c>
    </row>
    <row r="173" s="15" customFormat="1">
      <c r="A173" s="15"/>
      <c r="B173" s="255"/>
      <c r="C173" s="256"/>
      <c r="D173" s="235" t="s">
        <v>132</v>
      </c>
      <c r="E173" s="257" t="s">
        <v>1</v>
      </c>
      <c r="F173" s="258" t="s">
        <v>152</v>
      </c>
      <c r="G173" s="256"/>
      <c r="H173" s="259">
        <v>7.04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132</v>
      </c>
      <c r="AU173" s="265" t="s">
        <v>86</v>
      </c>
      <c r="AV173" s="15" t="s">
        <v>130</v>
      </c>
      <c r="AW173" s="15" t="s">
        <v>32</v>
      </c>
      <c r="AX173" s="15" t="s">
        <v>84</v>
      </c>
      <c r="AY173" s="265" t="s">
        <v>124</v>
      </c>
    </row>
    <row r="174" s="2" customFormat="1" ht="16.5" customHeight="1">
      <c r="A174" s="38"/>
      <c r="B174" s="39"/>
      <c r="C174" s="266" t="s">
        <v>8</v>
      </c>
      <c r="D174" s="266" t="s">
        <v>196</v>
      </c>
      <c r="E174" s="267" t="s">
        <v>197</v>
      </c>
      <c r="F174" s="268" t="s">
        <v>198</v>
      </c>
      <c r="G174" s="269" t="s">
        <v>172</v>
      </c>
      <c r="H174" s="270">
        <v>13.939</v>
      </c>
      <c r="I174" s="271"/>
      <c r="J174" s="272">
        <f>ROUND(I174*H174,2)</f>
        <v>0</v>
      </c>
      <c r="K174" s="273"/>
      <c r="L174" s="274"/>
      <c r="M174" s="275" t="s">
        <v>1</v>
      </c>
      <c r="N174" s="276" t="s">
        <v>41</v>
      </c>
      <c r="O174" s="91"/>
      <c r="P174" s="229">
        <f>O174*H174</f>
        <v>0</v>
      </c>
      <c r="Q174" s="229">
        <v>1</v>
      </c>
      <c r="R174" s="229">
        <f>Q174*H174</f>
        <v>13.939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175</v>
      </c>
      <c r="AT174" s="231" t="s">
        <v>196</v>
      </c>
      <c r="AU174" s="231" t="s">
        <v>86</v>
      </c>
      <c r="AY174" s="17" t="s">
        <v>124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130</v>
      </c>
      <c r="BM174" s="231" t="s">
        <v>199</v>
      </c>
    </row>
    <row r="175" s="13" customFormat="1">
      <c r="A175" s="13"/>
      <c r="B175" s="233"/>
      <c r="C175" s="234"/>
      <c r="D175" s="235" t="s">
        <v>132</v>
      </c>
      <c r="E175" s="236" t="s">
        <v>1</v>
      </c>
      <c r="F175" s="237" t="s">
        <v>200</v>
      </c>
      <c r="G175" s="234"/>
      <c r="H175" s="238">
        <v>13.939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132</v>
      </c>
      <c r="AU175" s="244" t="s">
        <v>86</v>
      </c>
      <c r="AV175" s="13" t="s">
        <v>86</v>
      </c>
      <c r="AW175" s="13" t="s">
        <v>32</v>
      </c>
      <c r="AX175" s="13" t="s">
        <v>84</v>
      </c>
      <c r="AY175" s="244" t="s">
        <v>124</v>
      </c>
    </row>
    <row r="176" s="2" customFormat="1" ht="24.15" customHeight="1">
      <c r="A176" s="38"/>
      <c r="B176" s="39"/>
      <c r="C176" s="219" t="s">
        <v>201</v>
      </c>
      <c r="D176" s="219" t="s">
        <v>126</v>
      </c>
      <c r="E176" s="220" t="s">
        <v>202</v>
      </c>
      <c r="F176" s="221" t="s">
        <v>203</v>
      </c>
      <c r="G176" s="222" t="s">
        <v>129</v>
      </c>
      <c r="H176" s="223">
        <v>60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130</v>
      </c>
      <c r="AT176" s="231" t="s">
        <v>126</v>
      </c>
      <c r="AU176" s="231" t="s">
        <v>86</v>
      </c>
      <c r="AY176" s="17" t="s">
        <v>124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130</v>
      </c>
      <c r="BM176" s="231" t="s">
        <v>204</v>
      </c>
    </row>
    <row r="177" s="13" customFormat="1">
      <c r="A177" s="13"/>
      <c r="B177" s="233"/>
      <c r="C177" s="234"/>
      <c r="D177" s="235" t="s">
        <v>132</v>
      </c>
      <c r="E177" s="236" t="s">
        <v>1</v>
      </c>
      <c r="F177" s="237" t="s">
        <v>133</v>
      </c>
      <c r="G177" s="234"/>
      <c r="H177" s="238">
        <v>60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132</v>
      </c>
      <c r="AU177" s="244" t="s">
        <v>86</v>
      </c>
      <c r="AV177" s="13" t="s">
        <v>86</v>
      </c>
      <c r="AW177" s="13" t="s">
        <v>32</v>
      </c>
      <c r="AX177" s="13" t="s">
        <v>84</v>
      </c>
      <c r="AY177" s="244" t="s">
        <v>124</v>
      </c>
    </row>
    <row r="178" s="2" customFormat="1" ht="24.15" customHeight="1">
      <c r="A178" s="38"/>
      <c r="B178" s="39"/>
      <c r="C178" s="219" t="s">
        <v>205</v>
      </c>
      <c r="D178" s="219" t="s">
        <v>126</v>
      </c>
      <c r="E178" s="220" t="s">
        <v>206</v>
      </c>
      <c r="F178" s="221" t="s">
        <v>207</v>
      </c>
      <c r="G178" s="222" t="s">
        <v>129</v>
      </c>
      <c r="H178" s="223">
        <v>46.75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130</v>
      </c>
      <c r="AT178" s="231" t="s">
        <v>126</v>
      </c>
      <c r="AU178" s="231" t="s">
        <v>86</v>
      </c>
      <c r="AY178" s="17" t="s">
        <v>124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130</v>
      </c>
      <c r="BM178" s="231" t="s">
        <v>208</v>
      </c>
    </row>
    <row r="179" s="14" customFormat="1">
      <c r="A179" s="14"/>
      <c r="B179" s="245"/>
      <c r="C179" s="246"/>
      <c r="D179" s="235" t="s">
        <v>132</v>
      </c>
      <c r="E179" s="247" t="s">
        <v>1</v>
      </c>
      <c r="F179" s="248" t="s">
        <v>209</v>
      </c>
      <c r="G179" s="246"/>
      <c r="H179" s="247" t="s">
        <v>1</v>
      </c>
      <c r="I179" s="249"/>
      <c r="J179" s="246"/>
      <c r="K179" s="246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132</v>
      </c>
      <c r="AU179" s="254" t="s">
        <v>86</v>
      </c>
      <c r="AV179" s="14" t="s">
        <v>84</v>
      </c>
      <c r="AW179" s="14" t="s">
        <v>32</v>
      </c>
      <c r="AX179" s="14" t="s">
        <v>76</v>
      </c>
      <c r="AY179" s="254" t="s">
        <v>124</v>
      </c>
    </row>
    <row r="180" s="13" customFormat="1">
      <c r="A180" s="13"/>
      <c r="B180" s="233"/>
      <c r="C180" s="234"/>
      <c r="D180" s="235" t="s">
        <v>132</v>
      </c>
      <c r="E180" s="236" t="s">
        <v>1</v>
      </c>
      <c r="F180" s="237" t="s">
        <v>210</v>
      </c>
      <c r="G180" s="234"/>
      <c r="H180" s="238">
        <v>46.75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132</v>
      </c>
      <c r="AU180" s="244" t="s">
        <v>86</v>
      </c>
      <c r="AV180" s="13" t="s">
        <v>86</v>
      </c>
      <c r="AW180" s="13" t="s">
        <v>32</v>
      </c>
      <c r="AX180" s="13" t="s">
        <v>84</v>
      </c>
      <c r="AY180" s="244" t="s">
        <v>124</v>
      </c>
    </row>
    <row r="181" s="2" customFormat="1" ht="16.5" customHeight="1">
      <c r="A181" s="38"/>
      <c r="B181" s="39"/>
      <c r="C181" s="266" t="s">
        <v>211</v>
      </c>
      <c r="D181" s="266" t="s">
        <v>196</v>
      </c>
      <c r="E181" s="267" t="s">
        <v>212</v>
      </c>
      <c r="F181" s="268" t="s">
        <v>213</v>
      </c>
      <c r="G181" s="269" t="s">
        <v>214</v>
      </c>
      <c r="H181" s="270">
        <v>10.285</v>
      </c>
      <c r="I181" s="271"/>
      <c r="J181" s="272">
        <f>ROUND(I181*H181,2)</f>
        <v>0</v>
      </c>
      <c r="K181" s="273"/>
      <c r="L181" s="274"/>
      <c r="M181" s="275" t="s">
        <v>1</v>
      </c>
      <c r="N181" s="276" t="s">
        <v>41</v>
      </c>
      <c r="O181" s="91"/>
      <c r="P181" s="229">
        <f>O181*H181</f>
        <v>0</v>
      </c>
      <c r="Q181" s="229">
        <v>0.001</v>
      </c>
      <c r="R181" s="229">
        <f>Q181*H181</f>
        <v>0.010285000000000001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175</v>
      </c>
      <c r="AT181" s="231" t="s">
        <v>196</v>
      </c>
      <c r="AU181" s="231" t="s">
        <v>86</v>
      </c>
      <c r="AY181" s="17" t="s">
        <v>124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130</v>
      </c>
      <c r="BM181" s="231" t="s">
        <v>215</v>
      </c>
    </row>
    <row r="182" s="13" customFormat="1">
      <c r="A182" s="13"/>
      <c r="B182" s="233"/>
      <c r="C182" s="234"/>
      <c r="D182" s="235" t="s">
        <v>132</v>
      </c>
      <c r="E182" s="236" t="s">
        <v>1</v>
      </c>
      <c r="F182" s="237" t="s">
        <v>216</v>
      </c>
      <c r="G182" s="234"/>
      <c r="H182" s="238">
        <v>10.285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132</v>
      </c>
      <c r="AU182" s="244" t="s">
        <v>86</v>
      </c>
      <c r="AV182" s="13" t="s">
        <v>86</v>
      </c>
      <c r="AW182" s="13" t="s">
        <v>32</v>
      </c>
      <c r="AX182" s="13" t="s">
        <v>84</v>
      </c>
      <c r="AY182" s="244" t="s">
        <v>124</v>
      </c>
    </row>
    <row r="183" s="2" customFormat="1" ht="24.15" customHeight="1">
      <c r="A183" s="38"/>
      <c r="B183" s="39"/>
      <c r="C183" s="219" t="s">
        <v>217</v>
      </c>
      <c r="D183" s="219" t="s">
        <v>126</v>
      </c>
      <c r="E183" s="220" t="s">
        <v>218</v>
      </c>
      <c r="F183" s="221" t="s">
        <v>219</v>
      </c>
      <c r="G183" s="222" t="s">
        <v>129</v>
      </c>
      <c r="H183" s="223">
        <v>46.75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41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130</v>
      </c>
      <c r="AT183" s="231" t="s">
        <v>126</v>
      </c>
      <c r="AU183" s="231" t="s">
        <v>86</v>
      </c>
      <c r="AY183" s="17" t="s">
        <v>124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84</v>
      </c>
      <c r="BK183" s="232">
        <f>ROUND(I183*H183,2)</f>
        <v>0</v>
      </c>
      <c r="BL183" s="17" t="s">
        <v>130</v>
      </c>
      <c r="BM183" s="231" t="s">
        <v>220</v>
      </c>
    </row>
    <row r="184" s="14" customFormat="1">
      <c r="A184" s="14"/>
      <c r="B184" s="245"/>
      <c r="C184" s="246"/>
      <c r="D184" s="235" t="s">
        <v>132</v>
      </c>
      <c r="E184" s="247" t="s">
        <v>1</v>
      </c>
      <c r="F184" s="248" t="s">
        <v>209</v>
      </c>
      <c r="G184" s="246"/>
      <c r="H184" s="247" t="s">
        <v>1</v>
      </c>
      <c r="I184" s="249"/>
      <c r="J184" s="246"/>
      <c r="K184" s="246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132</v>
      </c>
      <c r="AU184" s="254" t="s">
        <v>86</v>
      </c>
      <c r="AV184" s="14" t="s">
        <v>84</v>
      </c>
      <c r="AW184" s="14" t="s">
        <v>32</v>
      </c>
      <c r="AX184" s="14" t="s">
        <v>76</v>
      </c>
      <c r="AY184" s="254" t="s">
        <v>124</v>
      </c>
    </row>
    <row r="185" s="13" customFormat="1">
      <c r="A185" s="13"/>
      <c r="B185" s="233"/>
      <c r="C185" s="234"/>
      <c r="D185" s="235" t="s">
        <v>132</v>
      </c>
      <c r="E185" s="236" t="s">
        <v>1</v>
      </c>
      <c r="F185" s="237" t="s">
        <v>210</v>
      </c>
      <c r="G185" s="234"/>
      <c r="H185" s="238">
        <v>46.75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132</v>
      </c>
      <c r="AU185" s="244" t="s">
        <v>86</v>
      </c>
      <c r="AV185" s="13" t="s">
        <v>86</v>
      </c>
      <c r="AW185" s="13" t="s">
        <v>32</v>
      </c>
      <c r="AX185" s="13" t="s">
        <v>84</v>
      </c>
      <c r="AY185" s="244" t="s">
        <v>124</v>
      </c>
    </row>
    <row r="186" s="2" customFormat="1" ht="21.75" customHeight="1">
      <c r="A186" s="38"/>
      <c r="B186" s="39"/>
      <c r="C186" s="219" t="s">
        <v>221</v>
      </c>
      <c r="D186" s="219" t="s">
        <v>126</v>
      </c>
      <c r="E186" s="220" t="s">
        <v>222</v>
      </c>
      <c r="F186" s="221" t="s">
        <v>223</v>
      </c>
      <c r="G186" s="222" t="s">
        <v>129</v>
      </c>
      <c r="H186" s="223">
        <v>46.75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130</v>
      </c>
      <c r="AT186" s="231" t="s">
        <v>126</v>
      </c>
      <c r="AU186" s="231" t="s">
        <v>86</v>
      </c>
      <c r="AY186" s="17" t="s">
        <v>124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130</v>
      </c>
      <c r="BM186" s="231" t="s">
        <v>224</v>
      </c>
    </row>
    <row r="187" s="14" customFormat="1">
      <c r="A187" s="14"/>
      <c r="B187" s="245"/>
      <c r="C187" s="246"/>
      <c r="D187" s="235" t="s">
        <v>132</v>
      </c>
      <c r="E187" s="247" t="s">
        <v>1</v>
      </c>
      <c r="F187" s="248" t="s">
        <v>209</v>
      </c>
      <c r="G187" s="246"/>
      <c r="H187" s="247" t="s">
        <v>1</v>
      </c>
      <c r="I187" s="249"/>
      <c r="J187" s="246"/>
      <c r="K187" s="246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132</v>
      </c>
      <c r="AU187" s="254" t="s">
        <v>86</v>
      </c>
      <c r="AV187" s="14" t="s">
        <v>84</v>
      </c>
      <c r="AW187" s="14" t="s">
        <v>32</v>
      </c>
      <c r="AX187" s="14" t="s">
        <v>76</v>
      </c>
      <c r="AY187" s="254" t="s">
        <v>124</v>
      </c>
    </row>
    <row r="188" s="13" customFormat="1">
      <c r="A188" s="13"/>
      <c r="B188" s="233"/>
      <c r="C188" s="234"/>
      <c r="D188" s="235" t="s">
        <v>132</v>
      </c>
      <c r="E188" s="236" t="s">
        <v>1</v>
      </c>
      <c r="F188" s="237" t="s">
        <v>210</v>
      </c>
      <c r="G188" s="234"/>
      <c r="H188" s="238">
        <v>46.75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132</v>
      </c>
      <c r="AU188" s="244" t="s">
        <v>86</v>
      </c>
      <c r="AV188" s="13" t="s">
        <v>86</v>
      </c>
      <c r="AW188" s="13" t="s">
        <v>32</v>
      </c>
      <c r="AX188" s="13" t="s">
        <v>84</v>
      </c>
      <c r="AY188" s="244" t="s">
        <v>124</v>
      </c>
    </row>
    <row r="189" s="2" customFormat="1" ht="24.15" customHeight="1">
      <c r="A189" s="38"/>
      <c r="B189" s="39"/>
      <c r="C189" s="219" t="s">
        <v>225</v>
      </c>
      <c r="D189" s="219" t="s">
        <v>126</v>
      </c>
      <c r="E189" s="220" t="s">
        <v>226</v>
      </c>
      <c r="F189" s="221" t="s">
        <v>227</v>
      </c>
      <c r="G189" s="222" t="s">
        <v>136</v>
      </c>
      <c r="H189" s="223">
        <v>4.5599999999999996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41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130</v>
      </c>
      <c r="AT189" s="231" t="s">
        <v>126</v>
      </c>
      <c r="AU189" s="231" t="s">
        <v>86</v>
      </c>
      <c r="AY189" s="17" t="s">
        <v>124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130</v>
      </c>
      <c r="BM189" s="231" t="s">
        <v>228</v>
      </c>
    </row>
    <row r="190" s="14" customFormat="1">
      <c r="A190" s="14"/>
      <c r="B190" s="245"/>
      <c r="C190" s="246"/>
      <c r="D190" s="235" t="s">
        <v>132</v>
      </c>
      <c r="E190" s="247" t="s">
        <v>1</v>
      </c>
      <c r="F190" s="248" t="s">
        <v>143</v>
      </c>
      <c r="G190" s="246"/>
      <c r="H190" s="247" t="s">
        <v>1</v>
      </c>
      <c r="I190" s="249"/>
      <c r="J190" s="246"/>
      <c r="K190" s="246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132</v>
      </c>
      <c r="AU190" s="254" t="s">
        <v>86</v>
      </c>
      <c r="AV190" s="14" t="s">
        <v>84</v>
      </c>
      <c r="AW190" s="14" t="s">
        <v>32</v>
      </c>
      <c r="AX190" s="14" t="s">
        <v>76</v>
      </c>
      <c r="AY190" s="254" t="s">
        <v>124</v>
      </c>
    </row>
    <row r="191" s="14" customFormat="1">
      <c r="A191" s="14"/>
      <c r="B191" s="245"/>
      <c r="C191" s="246"/>
      <c r="D191" s="235" t="s">
        <v>132</v>
      </c>
      <c r="E191" s="247" t="s">
        <v>1</v>
      </c>
      <c r="F191" s="248" t="s">
        <v>144</v>
      </c>
      <c r="G191" s="246"/>
      <c r="H191" s="247" t="s">
        <v>1</v>
      </c>
      <c r="I191" s="249"/>
      <c r="J191" s="246"/>
      <c r="K191" s="246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132</v>
      </c>
      <c r="AU191" s="254" t="s">
        <v>86</v>
      </c>
      <c r="AV191" s="14" t="s">
        <v>84</v>
      </c>
      <c r="AW191" s="14" t="s">
        <v>32</v>
      </c>
      <c r="AX191" s="14" t="s">
        <v>76</v>
      </c>
      <c r="AY191" s="254" t="s">
        <v>124</v>
      </c>
    </row>
    <row r="192" s="13" customFormat="1">
      <c r="A192" s="13"/>
      <c r="B192" s="233"/>
      <c r="C192" s="234"/>
      <c r="D192" s="235" t="s">
        <v>132</v>
      </c>
      <c r="E192" s="236" t="s">
        <v>1</v>
      </c>
      <c r="F192" s="237" t="s">
        <v>229</v>
      </c>
      <c r="G192" s="234"/>
      <c r="H192" s="238">
        <v>2.2000000000000002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132</v>
      </c>
      <c r="AU192" s="244" t="s">
        <v>86</v>
      </c>
      <c r="AV192" s="13" t="s">
        <v>86</v>
      </c>
      <c r="AW192" s="13" t="s">
        <v>32</v>
      </c>
      <c r="AX192" s="13" t="s">
        <v>76</v>
      </c>
      <c r="AY192" s="244" t="s">
        <v>124</v>
      </c>
    </row>
    <row r="193" s="14" customFormat="1">
      <c r="A193" s="14"/>
      <c r="B193" s="245"/>
      <c r="C193" s="246"/>
      <c r="D193" s="235" t="s">
        <v>132</v>
      </c>
      <c r="E193" s="247" t="s">
        <v>1</v>
      </c>
      <c r="F193" s="248" t="s">
        <v>146</v>
      </c>
      <c r="G193" s="246"/>
      <c r="H193" s="247" t="s">
        <v>1</v>
      </c>
      <c r="I193" s="249"/>
      <c r="J193" s="246"/>
      <c r="K193" s="246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132</v>
      </c>
      <c r="AU193" s="254" t="s">
        <v>86</v>
      </c>
      <c r="AV193" s="14" t="s">
        <v>84</v>
      </c>
      <c r="AW193" s="14" t="s">
        <v>32</v>
      </c>
      <c r="AX193" s="14" t="s">
        <v>76</v>
      </c>
      <c r="AY193" s="254" t="s">
        <v>124</v>
      </c>
    </row>
    <row r="194" s="13" customFormat="1">
      <c r="A194" s="13"/>
      <c r="B194" s="233"/>
      <c r="C194" s="234"/>
      <c r="D194" s="235" t="s">
        <v>132</v>
      </c>
      <c r="E194" s="236" t="s">
        <v>1</v>
      </c>
      <c r="F194" s="237" t="s">
        <v>230</v>
      </c>
      <c r="G194" s="234"/>
      <c r="H194" s="238">
        <v>0.76000000000000001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132</v>
      </c>
      <c r="AU194" s="244" t="s">
        <v>86</v>
      </c>
      <c r="AV194" s="13" t="s">
        <v>86</v>
      </c>
      <c r="AW194" s="13" t="s">
        <v>32</v>
      </c>
      <c r="AX194" s="13" t="s">
        <v>76</v>
      </c>
      <c r="AY194" s="244" t="s">
        <v>124</v>
      </c>
    </row>
    <row r="195" s="14" customFormat="1">
      <c r="A195" s="14"/>
      <c r="B195" s="245"/>
      <c r="C195" s="246"/>
      <c r="D195" s="235" t="s">
        <v>132</v>
      </c>
      <c r="E195" s="247" t="s">
        <v>1</v>
      </c>
      <c r="F195" s="248" t="s">
        <v>148</v>
      </c>
      <c r="G195" s="246"/>
      <c r="H195" s="247" t="s">
        <v>1</v>
      </c>
      <c r="I195" s="249"/>
      <c r="J195" s="246"/>
      <c r="K195" s="246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132</v>
      </c>
      <c r="AU195" s="254" t="s">
        <v>86</v>
      </c>
      <c r="AV195" s="14" t="s">
        <v>84</v>
      </c>
      <c r="AW195" s="14" t="s">
        <v>32</v>
      </c>
      <c r="AX195" s="14" t="s">
        <v>76</v>
      </c>
      <c r="AY195" s="254" t="s">
        <v>124</v>
      </c>
    </row>
    <row r="196" s="13" customFormat="1">
      <c r="A196" s="13"/>
      <c r="B196" s="233"/>
      <c r="C196" s="234"/>
      <c r="D196" s="235" t="s">
        <v>132</v>
      </c>
      <c r="E196" s="236" t="s">
        <v>1</v>
      </c>
      <c r="F196" s="237" t="s">
        <v>231</v>
      </c>
      <c r="G196" s="234"/>
      <c r="H196" s="238">
        <v>0.56000000000000005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132</v>
      </c>
      <c r="AU196" s="244" t="s">
        <v>86</v>
      </c>
      <c r="AV196" s="13" t="s">
        <v>86</v>
      </c>
      <c r="AW196" s="13" t="s">
        <v>32</v>
      </c>
      <c r="AX196" s="13" t="s">
        <v>76</v>
      </c>
      <c r="AY196" s="244" t="s">
        <v>124</v>
      </c>
    </row>
    <row r="197" s="14" customFormat="1">
      <c r="A197" s="14"/>
      <c r="B197" s="245"/>
      <c r="C197" s="246"/>
      <c r="D197" s="235" t="s">
        <v>132</v>
      </c>
      <c r="E197" s="247" t="s">
        <v>1</v>
      </c>
      <c r="F197" s="248" t="s">
        <v>150</v>
      </c>
      <c r="G197" s="246"/>
      <c r="H197" s="247" t="s">
        <v>1</v>
      </c>
      <c r="I197" s="249"/>
      <c r="J197" s="246"/>
      <c r="K197" s="246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132</v>
      </c>
      <c r="AU197" s="254" t="s">
        <v>86</v>
      </c>
      <c r="AV197" s="14" t="s">
        <v>84</v>
      </c>
      <c r="AW197" s="14" t="s">
        <v>32</v>
      </c>
      <c r="AX197" s="14" t="s">
        <v>76</v>
      </c>
      <c r="AY197" s="254" t="s">
        <v>124</v>
      </c>
    </row>
    <row r="198" s="13" customFormat="1">
      <c r="A198" s="13"/>
      <c r="B198" s="233"/>
      <c r="C198" s="234"/>
      <c r="D198" s="235" t="s">
        <v>132</v>
      </c>
      <c r="E198" s="236" t="s">
        <v>1</v>
      </c>
      <c r="F198" s="237" t="s">
        <v>232</v>
      </c>
      <c r="G198" s="234"/>
      <c r="H198" s="238">
        <v>1.04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132</v>
      </c>
      <c r="AU198" s="244" t="s">
        <v>86</v>
      </c>
      <c r="AV198" s="13" t="s">
        <v>86</v>
      </c>
      <c r="AW198" s="13" t="s">
        <v>32</v>
      </c>
      <c r="AX198" s="13" t="s">
        <v>76</v>
      </c>
      <c r="AY198" s="244" t="s">
        <v>124</v>
      </c>
    </row>
    <row r="199" s="15" customFormat="1">
      <c r="A199" s="15"/>
      <c r="B199" s="255"/>
      <c r="C199" s="256"/>
      <c r="D199" s="235" t="s">
        <v>132</v>
      </c>
      <c r="E199" s="257" t="s">
        <v>1</v>
      </c>
      <c r="F199" s="258" t="s">
        <v>152</v>
      </c>
      <c r="G199" s="256"/>
      <c r="H199" s="259">
        <v>4.5600000000000005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132</v>
      </c>
      <c r="AU199" s="265" t="s">
        <v>86</v>
      </c>
      <c r="AV199" s="15" t="s">
        <v>130</v>
      </c>
      <c r="AW199" s="15" t="s">
        <v>32</v>
      </c>
      <c r="AX199" s="15" t="s">
        <v>84</v>
      </c>
      <c r="AY199" s="265" t="s">
        <v>124</v>
      </c>
    </row>
    <row r="200" s="2" customFormat="1" ht="44.25" customHeight="1">
      <c r="A200" s="38"/>
      <c r="B200" s="39"/>
      <c r="C200" s="219" t="s">
        <v>233</v>
      </c>
      <c r="D200" s="219" t="s">
        <v>126</v>
      </c>
      <c r="E200" s="220" t="s">
        <v>234</v>
      </c>
      <c r="F200" s="221" t="s">
        <v>235</v>
      </c>
      <c r="G200" s="222" t="s">
        <v>236</v>
      </c>
      <c r="H200" s="223">
        <v>5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0.28714000000000001</v>
      </c>
      <c r="R200" s="229">
        <f>Q200*H200</f>
        <v>1.4357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130</v>
      </c>
      <c r="AT200" s="231" t="s">
        <v>126</v>
      </c>
      <c r="AU200" s="231" t="s">
        <v>86</v>
      </c>
      <c r="AY200" s="17" t="s">
        <v>124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130</v>
      </c>
      <c r="BM200" s="231" t="s">
        <v>237</v>
      </c>
    </row>
    <row r="201" s="14" customFormat="1">
      <c r="A201" s="14"/>
      <c r="B201" s="245"/>
      <c r="C201" s="246"/>
      <c r="D201" s="235" t="s">
        <v>132</v>
      </c>
      <c r="E201" s="247" t="s">
        <v>1</v>
      </c>
      <c r="F201" s="248" t="s">
        <v>156</v>
      </c>
      <c r="G201" s="246"/>
      <c r="H201" s="247" t="s">
        <v>1</v>
      </c>
      <c r="I201" s="249"/>
      <c r="J201" s="246"/>
      <c r="K201" s="246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132</v>
      </c>
      <c r="AU201" s="254" t="s">
        <v>86</v>
      </c>
      <c r="AV201" s="14" t="s">
        <v>84</v>
      </c>
      <c r="AW201" s="14" t="s">
        <v>32</v>
      </c>
      <c r="AX201" s="14" t="s">
        <v>76</v>
      </c>
      <c r="AY201" s="254" t="s">
        <v>124</v>
      </c>
    </row>
    <row r="202" s="13" customFormat="1">
      <c r="A202" s="13"/>
      <c r="B202" s="233"/>
      <c r="C202" s="234"/>
      <c r="D202" s="235" t="s">
        <v>132</v>
      </c>
      <c r="E202" s="236" t="s">
        <v>1</v>
      </c>
      <c r="F202" s="237" t="s">
        <v>158</v>
      </c>
      <c r="G202" s="234"/>
      <c r="H202" s="238">
        <v>5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132</v>
      </c>
      <c r="AU202" s="244" t="s">
        <v>86</v>
      </c>
      <c r="AV202" s="13" t="s">
        <v>86</v>
      </c>
      <c r="AW202" s="13" t="s">
        <v>32</v>
      </c>
      <c r="AX202" s="13" t="s">
        <v>84</v>
      </c>
      <c r="AY202" s="244" t="s">
        <v>124</v>
      </c>
    </row>
    <row r="203" s="2" customFormat="1" ht="37.8" customHeight="1">
      <c r="A203" s="38"/>
      <c r="B203" s="39"/>
      <c r="C203" s="219" t="s">
        <v>238</v>
      </c>
      <c r="D203" s="219" t="s">
        <v>126</v>
      </c>
      <c r="E203" s="220" t="s">
        <v>239</v>
      </c>
      <c r="F203" s="221" t="s">
        <v>240</v>
      </c>
      <c r="G203" s="222" t="s">
        <v>129</v>
      </c>
      <c r="H203" s="223">
        <v>12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41</v>
      </c>
      <c r="O203" s="91"/>
      <c r="P203" s="229">
        <f>O203*H203</f>
        <v>0</v>
      </c>
      <c r="Q203" s="229">
        <v>0.00068999999999999997</v>
      </c>
      <c r="R203" s="229">
        <f>Q203*H203</f>
        <v>0.0082799999999999992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130</v>
      </c>
      <c r="AT203" s="231" t="s">
        <v>126</v>
      </c>
      <c r="AU203" s="231" t="s">
        <v>86</v>
      </c>
      <c r="AY203" s="17" t="s">
        <v>124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84</v>
      </c>
      <c r="BK203" s="232">
        <f>ROUND(I203*H203,2)</f>
        <v>0</v>
      </c>
      <c r="BL203" s="17" t="s">
        <v>130</v>
      </c>
      <c r="BM203" s="231" t="s">
        <v>241</v>
      </c>
    </row>
    <row r="204" s="13" customFormat="1">
      <c r="A204" s="13"/>
      <c r="B204" s="233"/>
      <c r="C204" s="234"/>
      <c r="D204" s="235" t="s">
        <v>132</v>
      </c>
      <c r="E204" s="236" t="s">
        <v>1</v>
      </c>
      <c r="F204" s="237" t="s">
        <v>242</v>
      </c>
      <c r="G204" s="234"/>
      <c r="H204" s="238">
        <v>12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132</v>
      </c>
      <c r="AU204" s="244" t="s">
        <v>86</v>
      </c>
      <c r="AV204" s="13" t="s">
        <v>86</v>
      </c>
      <c r="AW204" s="13" t="s">
        <v>32</v>
      </c>
      <c r="AX204" s="13" t="s">
        <v>84</v>
      </c>
      <c r="AY204" s="244" t="s">
        <v>124</v>
      </c>
    </row>
    <row r="205" s="12" customFormat="1" ht="22.8" customHeight="1">
      <c r="A205" s="12"/>
      <c r="B205" s="203"/>
      <c r="C205" s="204"/>
      <c r="D205" s="205" t="s">
        <v>75</v>
      </c>
      <c r="E205" s="217" t="s">
        <v>86</v>
      </c>
      <c r="F205" s="217" t="s">
        <v>243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SUM(P206:P226)</f>
        <v>0</v>
      </c>
      <c r="Q205" s="211"/>
      <c r="R205" s="212">
        <f>SUM(R206:R226)</f>
        <v>69.93612856</v>
      </c>
      <c r="S205" s="211"/>
      <c r="T205" s="213">
        <f>SUM(T206:T226)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84</v>
      </c>
      <c r="AT205" s="215" t="s">
        <v>75</v>
      </c>
      <c r="AU205" s="215" t="s">
        <v>84</v>
      </c>
      <c r="AY205" s="214" t="s">
        <v>124</v>
      </c>
      <c r="BK205" s="216">
        <f>SUM(BK206:BK226)</f>
        <v>0</v>
      </c>
    </row>
    <row r="206" s="2" customFormat="1" ht="44.25" customHeight="1">
      <c r="A206" s="38"/>
      <c r="B206" s="39"/>
      <c r="C206" s="219" t="s">
        <v>7</v>
      </c>
      <c r="D206" s="219" t="s">
        <v>126</v>
      </c>
      <c r="E206" s="220" t="s">
        <v>244</v>
      </c>
      <c r="F206" s="221" t="s">
        <v>245</v>
      </c>
      <c r="G206" s="222" t="s">
        <v>246</v>
      </c>
      <c r="H206" s="223">
        <v>5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41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130</v>
      </c>
      <c r="AT206" s="231" t="s">
        <v>126</v>
      </c>
      <c r="AU206" s="231" t="s">
        <v>86</v>
      </c>
      <c r="AY206" s="17" t="s">
        <v>124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84</v>
      </c>
      <c r="BK206" s="232">
        <f>ROUND(I206*H206,2)</f>
        <v>0</v>
      </c>
      <c r="BL206" s="17" t="s">
        <v>130</v>
      </c>
      <c r="BM206" s="231" t="s">
        <v>247</v>
      </c>
    </row>
    <row r="207" s="14" customFormat="1">
      <c r="A207" s="14"/>
      <c r="B207" s="245"/>
      <c r="C207" s="246"/>
      <c r="D207" s="235" t="s">
        <v>132</v>
      </c>
      <c r="E207" s="247" t="s">
        <v>1</v>
      </c>
      <c r="F207" s="248" t="s">
        <v>248</v>
      </c>
      <c r="G207" s="246"/>
      <c r="H207" s="247" t="s">
        <v>1</v>
      </c>
      <c r="I207" s="249"/>
      <c r="J207" s="246"/>
      <c r="K207" s="246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132</v>
      </c>
      <c r="AU207" s="254" t="s">
        <v>86</v>
      </c>
      <c r="AV207" s="14" t="s">
        <v>84</v>
      </c>
      <c r="AW207" s="14" t="s">
        <v>32</v>
      </c>
      <c r="AX207" s="14" t="s">
        <v>76</v>
      </c>
      <c r="AY207" s="254" t="s">
        <v>124</v>
      </c>
    </row>
    <row r="208" s="13" customFormat="1">
      <c r="A208" s="13"/>
      <c r="B208" s="233"/>
      <c r="C208" s="234"/>
      <c r="D208" s="235" t="s">
        <v>132</v>
      </c>
      <c r="E208" s="236" t="s">
        <v>1</v>
      </c>
      <c r="F208" s="237" t="s">
        <v>158</v>
      </c>
      <c r="G208" s="234"/>
      <c r="H208" s="238">
        <v>5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132</v>
      </c>
      <c r="AU208" s="244" t="s">
        <v>86</v>
      </c>
      <c r="AV208" s="13" t="s">
        <v>86</v>
      </c>
      <c r="AW208" s="13" t="s">
        <v>32</v>
      </c>
      <c r="AX208" s="13" t="s">
        <v>84</v>
      </c>
      <c r="AY208" s="244" t="s">
        <v>124</v>
      </c>
    </row>
    <row r="209" s="2" customFormat="1" ht="16.5" customHeight="1">
      <c r="A209" s="38"/>
      <c r="B209" s="39"/>
      <c r="C209" s="219" t="s">
        <v>249</v>
      </c>
      <c r="D209" s="219" t="s">
        <v>126</v>
      </c>
      <c r="E209" s="220" t="s">
        <v>250</v>
      </c>
      <c r="F209" s="221" t="s">
        <v>251</v>
      </c>
      <c r="G209" s="222" t="s">
        <v>136</v>
      </c>
      <c r="H209" s="223">
        <v>25.408000000000001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2.1600000000000001</v>
      </c>
      <c r="R209" s="229">
        <f>Q209*H209</f>
        <v>54.881280000000004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130</v>
      </c>
      <c r="AT209" s="231" t="s">
        <v>126</v>
      </c>
      <c r="AU209" s="231" t="s">
        <v>86</v>
      </c>
      <c r="AY209" s="17" t="s">
        <v>124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130</v>
      </c>
      <c r="BM209" s="231" t="s">
        <v>252</v>
      </c>
    </row>
    <row r="210" s="13" customFormat="1">
      <c r="A210" s="13"/>
      <c r="B210" s="233"/>
      <c r="C210" s="234"/>
      <c r="D210" s="235" t="s">
        <v>132</v>
      </c>
      <c r="E210" s="236" t="s">
        <v>1</v>
      </c>
      <c r="F210" s="237" t="s">
        <v>138</v>
      </c>
      <c r="G210" s="234"/>
      <c r="H210" s="238">
        <v>31.68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132</v>
      </c>
      <c r="AU210" s="244" t="s">
        <v>86</v>
      </c>
      <c r="AV210" s="13" t="s">
        <v>86</v>
      </c>
      <c r="AW210" s="13" t="s">
        <v>32</v>
      </c>
      <c r="AX210" s="13" t="s">
        <v>76</v>
      </c>
      <c r="AY210" s="244" t="s">
        <v>124</v>
      </c>
    </row>
    <row r="211" s="13" customFormat="1">
      <c r="A211" s="13"/>
      <c r="B211" s="233"/>
      <c r="C211" s="234"/>
      <c r="D211" s="235" t="s">
        <v>132</v>
      </c>
      <c r="E211" s="236" t="s">
        <v>1</v>
      </c>
      <c r="F211" s="237" t="s">
        <v>253</v>
      </c>
      <c r="G211" s="234"/>
      <c r="H211" s="238">
        <v>-5.8879999999999999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132</v>
      </c>
      <c r="AU211" s="244" t="s">
        <v>86</v>
      </c>
      <c r="AV211" s="13" t="s">
        <v>86</v>
      </c>
      <c r="AW211" s="13" t="s">
        <v>32</v>
      </c>
      <c r="AX211" s="13" t="s">
        <v>76</v>
      </c>
      <c r="AY211" s="244" t="s">
        <v>124</v>
      </c>
    </row>
    <row r="212" s="13" customFormat="1">
      <c r="A212" s="13"/>
      <c r="B212" s="233"/>
      <c r="C212" s="234"/>
      <c r="D212" s="235" t="s">
        <v>132</v>
      </c>
      <c r="E212" s="236" t="s">
        <v>1</v>
      </c>
      <c r="F212" s="237" t="s">
        <v>254</v>
      </c>
      <c r="G212" s="234"/>
      <c r="H212" s="238">
        <v>-0.38400000000000001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132</v>
      </c>
      <c r="AU212" s="244" t="s">
        <v>86</v>
      </c>
      <c r="AV212" s="13" t="s">
        <v>86</v>
      </c>
      <c r="AW212" s="13" t="s">
        <v>32</v>
      </c>
      <c r="AX212" s="13" t="s">
        <v>76</v>
      </c>
      <c r="AY212" s="244" t="s">
        <v>124</v>
      </c>
    </row>
    <row r="213" s="15" customFormat="1">
      <c r="A213" s="15"/>
      <c r="B213" s="255"/>
      <c r="C213" s="256"/>
      <c r="D213" s="235" t="s">
        <v>132</v>
      </c>
      <c r="E213" s="257" t="s">
        <v>1</v>
      </c>
      <c r="F213" s="258" t="s">
        <v>152</v>
      </c>
      <c r="G213" s="256"/>
      <c r="H213" s="259">
        <v>25.408000000000001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132</v>
      </c>
      <c r="AU213" s="265" t="s">
        <v>86</v>
      </c>
      <c r="AV213" s="15" t="s">
        <v>130</v>
      </c>
      <c r="AW213" s="15" t="s">
        <v>32</v>
      </c>
      <c r="AX213" s="15" t="s">
        <v>84</v>
      </c>
      <c r="AY213" s="265" t="s">
        <v>124</v>
      </c>
    </row>
    <row r="214" s="2" customFormat="1" ht="24.15" customHeight="1">
      <c r="A214" s="38"/>
      <c r="B214" s="39"/>
      <c r="C214" s="219" t="s">
        <v>255</v>
      </c>
      <c r="D214" s="219" t="s">
        <v>126</v>
      </c>
      <c r="E214" s="220" t="s">
        <v>256</v>
      </c>
      <c r="F214" s="221" t="s">
        <v>257</v>
      </c>
      <c r="G214" s="222" t="s">
        <v>136</v>
      </c>
      <c r="H214" s="223">
        <v>5.7599999999999998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41</v>
      </c>
      <c r="O214" s="91"/>
      <c r="P214" s="229">
        <f>O214*H214</f>
        <v>0</v>
      </c>
      <c r="Q214" s="229">
        <v>2.5018699999999998</v>
      </c>
      <c r="R214" s="229">
        <f>Q214*H214</f>
        <v>14.410771199999999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130</v>
      </c>
      <c r="AT214" s="231" t="s">
        <v>126</v>
      </c>
      <c r="AU214" s="231" t="s">
        <v>86</v>
      </c>
      <c r="AY214" s="17" t="s">
        <v>124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84</v>
      </c>
      <c r="BK214" s="232">
        <f>ROUND(I214*H214,2)</f>
        <v>0</v>
      </c>
      <c r="BL214" s="17" t="s">
        <v>130</v>
      </c>
      <c r="BM214" s="231" t="s">
        <v>258</v>
      </c>
    </row>
    <row r="215" s="13" customFormat="1">
      <c r="A215" s="13"/>
      <c r="B215" s="233"/>
      <c r="C215" s="234"/>
      <c r="D215" s="235" t="s">
        <v>132</v>
      </c>
      <c r="E215" s="236" t="s">
        <v>1</v>
      </c>
      <c r="F215" s="237" t="s">
        <v>259</v>
      </c>
      <c r="G215" s="234"/>
      <c r="H215" s="238">
        <v>5.8879999999999999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132</v>
      </c>
      <c r="AU215" s="244" t="s">
        <v>86</v>
      </c>
      <c r="AV215" s="13" t="s">
        <v>86</v>
      </c>
      <c r="AW215" s="13" t="s">
        <v>32</v>
      </c>
      <c r="AX215" s="13" t="s">
        <v>76</v>
      </c>
      <c r="AY215" s="244" t="s">
        <v>124</v>
      </c>
    </row>
    <row r="216" s="13" customFormat="1">
      <c r="A216" s="13"/>
      <c r="B216" s="233"/>
      <c r="C216" s="234"/>
      <c r="D216" s="235" t="s">
        <v>132</v>
      </c>
      <c r="E216" s="236" t="s">
        <v>1</v>
      </c>
      <c r="F216" s="237" t="s">
        <v>260</v>
      </c>
      <c r="G216" s="234"/>
      <c r="H216" s="238">
        <v>-0.128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132</v>
      </c>
      <c r="AU216" s="244" t="s">
        <v>86</v>
      </c>
      <c r="AV216" s="13" t="s">
        <v>86</v>
      </c>
      <c r="AW216" s="13" t="s">
        <v>32</v>
      </c>
      <c r="AX216" s="13" t="s">
        <v>76</v>
      </c>
      <c r="AY216" s="244" t="s">
        <v>124</v>
      </c>
    </row>
    <row r="217" s="15" customFormat="1">
      <c r="A217" s="15"/>
      <c r="B217" s="255"/>
      <c r="C217" s="256"/>
      <c r="D217" s="235" t="s">
        <v>132</v>
      </c>
      <c r="E217" s="257" t="s">
        <v>1</v>
      </c>
      <c r="F217" s="258" t="s">
        <v>152</v>
      </c>
      <c r="G217" s="256"/>
      <c r="H217" s="259">
        <v>5.7599999999999998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132</v>
      </c>
      <c r="AU217" s="265" t="s">
        <v>86</v>
      </c>
      <c r="AV217" s="15" t="s">
        <v>130</v>
      </c>
      <c r="AW217" s="15" t="s">
        <v>32</v>
      </c>
      <c r="AX217" s="15" t="s">
        <v>84</v>
      </c>
      <c r="AY217" s="265" t="s">
        <v>124</v>
      </c>
    </row>
    <row r="218" s="2" customFormat="1" ht="16.5" customHeight="1">
      <c r="A218" s="38"/>
      <c r="B218" s="39"/>
      <c r="C218" s="219" t="s">
        <v>261</v>
      </c>
      <c r="D218" s="219" t="s">
        <v>126</v>
      </c>
      <c r="E218" s="220" t="s">
        <v>262</v>
      </c>
      <c r="F218" s="221" t="s">
        <v>263</v>
      </c>
      <c r="G218" s="222" t="s">
        <v>129</v>
      </c>
      <c r="H218" s="223">
        <v>4.6399999999999997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41</v>
      </c>
      <c r="O218" s="91"/>
      <c r="P218" s="229">
        <f>O218*H218</f>
        <v>0</v>
      </c>
      <c r="Q218" s="229">
        <v>0.0029399999999999999</v>
      </c>
      <c r="R218" s="229">
        <f>Q218*H218</f>
        <v>0.013641599999999999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130</v>
      </c>
      <c r="AT218" s="231" t="s">
        <v>126</v>
      </c>
      <c r="AU218" s="231" t="s">
        <v>86</v>
      </c>
      <c r="AY218" s="17" t="s">
        <v>124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84</v>
      </c>
      <c r="BK218" s="232">
        <f>ROUND(I218*H218,2)</f>
        <v>0</v>
      </c>
      <c r="BL218" s="17" t="s">
        <v>130</v>
      </c>
      <c r="BM218" s="231" t="s">
        <v>264</v>
      </c>
    </row>
    <row r="219" s="13" customFormat="1">
      <c r="A219" s="13"/>
      <c r="B219" s="233"/>
      <c r="C219" s="234"/>
      <c r="D219" s="235" t="s">
        <v>132</v>
      </c>
      <c r="E219" s="236" t="s">
        <v>1</v>
      </c>
      <c r="F219" s="237" t="s">
        <v>265</v>
      </c>
      <c r="G219" s="234"/>
      <c r="H219" s="238">
        <v>4.6399999999999997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132</v>
      </c>
      <c r="AU219" s="244" t="s">
        <v>86</v>
      </c>
      <c r="AV219" s="13" t="s">
        <v>86</v>
      </c>
      <c r="AW219" s="13" t="s">
        <v>32</v>
      </c>
      <c r="AX219" s="13" t="s">
        <v>84</v>
      </c>
      <c r="AY219" s="244" t="s">
        <v>124</v>
      </c>
    </row>
    <row r="220" s="2" customFormat="1" ht="16.5" customHeight="1">
      <c r="A220" s="38"/>
      <c r="B220" s="39"/>
      <c r="C220" s="219" t="s">
        <v>266</v>
      </c>
      <c r="D220" s="219" t="s">
        <v>126</v>
      </c>
      <c r="E220" s="220" t="s">
        <v>267</v>
      </c>
      <c r="F220" s="221" t="s">
        <v>268</v>
      </c>
      <c r="G220" s="222" t="s">
        <v>129</v>
      </c>
      <c r="H220" s="223">
        <v>4.6399999999999997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41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130</v>
      </c>
      <c r="AT220" s="231" t="s">
        <v>126</v>
      </c>
      <c r="AU220" s="231" t="s">
        <v>86</v>
      </c>
      <c r="AY220" s="17" t="s">
        <v>124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84</v>
      </c>
      <c r="BK220" s="232">
        <f>ROUND(I220*H220,2)</f>
        <v>0</v>
      </c>
      <c r="BL220" s="17" t="s">
        <v>130</v>
      </c>
      <c r="BM220" s="231" t="s">
        <v>269</v>
      </c>
    </row>
    <row r="221" s="13" customFormat="1">
      <c r="A221" s="13"/>
      <c r="B221" s="233"/>
      <c r="C221" s="234"/>
      <c r="D221" s="235" t="s">
        <v>132</v>
      </c>
      <c r="E221" s="236" t="s">
        <v>1</v>
      </c>
      <c r="F221" s="237" t="s">
        <v>265</v>
      </c>
      <c r="G221" s="234"/>
      <c r="H221" s="238">
        <v>4.6399999999999997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132</v>
      </c>
      <c r="AU221" s="244" t="s">
        <v>86</v>
      </c>
      <c r="AV221" s="13" t="s">
        <v>86</v>
      </c>
      <c r="AW221" s="13" t="s">
        <v>32</v>
      </c>
      <c r="AX221" s="13" t="s">
        <v>84</v>
      </c>
      <c r="AY221" s="244" t="s">
        <v>124</v>
      </c>
    </row>
    <row r="222" s="2" customFormat="1" ht="16.5" customHeight="1">
      <c r="A222" s="38"/>
      <c r="B222" s="39"/>
      <c r="C222" s="219" t="s">
        <v>270</v>
      </c>
      <c r="D222" s="219" t="s">
        <v>126</v>
      </c>
      <c r="E222" s="220" t="s">
        <v>271</v>
      </c>
      <c r="F222" s="221" t="s">
        <v>272</v>
      </c>
      <c r="G222" s="222" t="s">
        <v>172</v>
      </c>
      <c r="H222" s="223">
        <v>0.30599999999999999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41</v>
      </c>
      <c r="O222" s="91"/>
      <c r="P222" s="229">
        <f>O222*H222</f>
        <v>0</v>
      </c>
      <c r="Q222" s="229">
        <v>1.06277</v>
      </c>
      <c r="R222" s="229">
        <f>Q222*H222</f>
        <v>0.32520761999999998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130</v>
      </c>
      <c r="AT222" s="231" t="s">
        <v>126</v>
      </c>
      <c r="AU222" s="231" t="s">
        <v>86</v>
      </c>
      <c r="AY222" s="17" t="s">
        <v>124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84</v>
      </c>
      <c r="BK222" s="232">
        <f>ROUND(I222*H222,2)</f>
        <v>0</v>
      </c>
      <c r="BL222" s="17" t="s">
        <v>130</v>
      </c>
      <c r="BM222" s="231" t="s">
        <v>273</v>
      </c>
    </row>
    <row r="223" s="13" customFormat="1">
      <c r="A223" s="13"/>
      <c r="B223" s="233"/>
      <c r="C223" s="234"/>
      <c r="D223" s="235" t="s">
        <v>132</v>
      </c>
      <c r="E223" s="236" t="s">
        <v>1</v>
      </c>
      <c r="F223" s="237" t="s">
        <v>274</v>
      </c>
      <c r="G223" s="234"/>
      <c r="H223" s="238">
        <v>0.30599999999999999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132</v>
      </c>
      <c r="AU223" s="244" t="s">
        <v>86</v>
      </c>
      <c r="AV223" s="13" t="s">
        <v>86</v>
      </c>
      <c r="AW223" s="13" t="s">
        <v>32</v>
      </c>
      <c r="AX223" s="13" t="s">
        <v>84</v>
      </c>
      <c r="AY223" s="244" t="s">
        <v>124</v>
      </c>
    </row>
    <row r="224" s="2" customFormat="1" ht="24.15" customHeight="1">
      <c r="A224" s="38"/>
      <c r="B224" s="39"/>
      <c r="C224" s="219" t="s">
        <v>275</v>
      </c>
      <c r="D224" s="219" t="s">
        <v>126</v>
      </c>
      <c r="E224" s="220" t="s">
        <v>276</v>
      </c>
      <c r="F224" s="221" t="s">
        <v>277</v>
      </c>
      <c r="G224" s="222" t="s">
        <v>136</v>
      </c>
      <c r="H224" s="223">
        <v>0.122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41</v>
      </c>
      <c r="O224" s="91"/>
      <c r="P224" s="229">
        <f>O224*H224</f>
        <v>0</v>
      </c>
      <c r="Q224" s="229">
        <v>2.5018699999999998</v>
      </c>
      <c r="R224" s="229">
        <f>Q224*H224</f>
        <v>0.30522813999999998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130</v>
      </c>
      <c r="AT224" s="231" t="s">
        <v>126</v>
      </c>
      <c r="AU224" s="231" t="s">
        <v>86</v>
      </c>
      <c r="AY224" s="17" t="s">
        <v>124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84</v>
      </c>
      <c r="BK224" s="232">
        <f>ROUND(I224*H224,2)</f>
        <v>0</v>
      </c>
      <c r="BL224" s="17" t="s">
        <v>130</v>
      </c>
      <c r="BM224" s="231" t="s">
        <v>278</v>
      </c>
    </row>
    <row r="225" s="14" customFormat="1">
      <c r="A225" s="14"/>
      <c r="B225" s="245"/>
      <c r="C225" s="246"/>
      <c r="D225" s="235" t="s">
        <v>132</v>
      </c>
      <c r="E225" s="247" t="s">
        <v>1</v>
      </c>
      <c r="F225" s="248" t="s">
        <v>279</v>
      </c>
      <c r="G225" s="246"/>
      <c r="H225" s="247" t="s">
        <v>1</v>
      </c>
      <c r="I225" s="249"/>
      <c r="J225" s="246"/>
      <c r="K225" s="246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132</v>
      </c>
      <c r="AU225" s="254" t="s">
        <v>86</v>
      </c>
      <c r="AV225" s="14" t="s">
        <v>84</v>
      </c>
      <c r="AW225" s="14" t="s">
        <v>32</v>
      </c>
      <c r="AX225" s="14" t="s">
        <v>76</v>
      </c>
      <c r="AY225" s="254" t="s">
        <v>124</v>
      </c>
    </row>
    <row r="226" s="13" customFormat="1">
      <c r="A226" s="13"/>
      <c r="B226" s="233"/>
      <c r="C226" s="234"/>
      <c r="D226" s="235" t="s">
        <v>132</v>
      </c>
      <c r="E226" s="236" t="s">
        <v>1</v>
      </c>
      <c r="F226" s="237" t="s">
        <v>280</v>
      </c>
      <c r="G226" s="234"/>
      <c r="H226" s="238">
        <v>0.122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132</v>
      </c>
      <c r="AU226" s="244" t="s">
        <v>86</v>
      </c>
      <c r="AV226" s="13" t="s">
        <v>86</v>
      </c>
      <c r="AW226" s="13" t="s">
        <v>32</v>
      </c>
      <c r="AX226" s="13" t="s">
        <v>84</v>
      </c>
      <c r="AY226" s="244" t="s">
        <v>124</v>
      </c>
    </row>
    <row r="227" s="12" customFormat="1" ht="22.8" customHeight="1">
      <c r="A227" s="12"/>
      <c r="B227" s="203"/>
      <c r="C227" s="204"/>
      <c r="D227" s="205" t="s">
        <v>75</v>
      </c>
      <c r="E227" s="217" t="s">
        <v>158</v>
      </c>
      <c r="F227" s="217" t="s">
        <v>281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SUM(P228:P255)</f>
        <v>0</v>
      </c>
      <c r="Q227" s="211"/>
      <c r="R227" s="212">
        <f>SUM(R228:R255)</f>
        <v>8.04445956</v>
      </c>
      <c r="S227" s="211"/>
      <c r="T227" s="213">
        <f>SUM(T228:T255)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84</v>
      </c>
      <c r="AT227" s="215" t="s">
        <v>75</v>
      </c>
      <c r="AU227" s="215" t="s">
        <v>84</v>
      </c>
      <c r="AY227" s="214" t="s">
        <v>124</v>
      </c>
      <c r="BK227" s="216">
        <f>SUM(BK228:BK255)</f>
        <v>0</v>
      </c>
    </row>
    <row r="228" s="2" customFormat="1" ht="24.15" customHeight="1">
      <c r="A228" s="38"/>
      <c r="B228" s="39"/>
      <c r="C228" s="219" t="s">
        <v>282</v>
      </c>
      <c r="D228" s="219" t="s">
        <v>126</v>
      </c>
      <c r="E228" s="220" t="s">
        <v>283</v>
      </c>
      <c r="F228" s="221" t="s">
        <v>284</v>
      </c>
      <c r="G228" s="222" t="s">
        <v>129</v>
      </c>
      <c r="H228" s="223">
        <v>16.131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41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130</v>
      </c>
      <c r="AT228" s="231" t="s">
        <v>126</v>
      </c>
      <c r="AU228" s="231" t="s">
        <v>86</v>
      </c>
      <c r="AY228" s="17" t="s">
        <v>124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84</v>
      </c>
      <c r="BK228" s="232">
        <f>ROUND(I228*H228,2)</f>
        <v>0</v>
      </c>
      <c r="BL228" s="17" t="s">
        <v>130</v>
      </c>
      <c r="BM228" s="231" t="s">
        <v>285</v>
      </c>
    </row>
    <row r="229" s="14" customFormat="1">
      <c r="A229" s="14"/>
      <c r="B229" s="245"/>
      <c r="C229" s="246"/>
      <c r="D229" s="235" t="s">
        <v>132</v>
      </c>
      <c r="E229" s="247" t="s">
        <v>1</v>
      </c>
      <c r="F229" s="248" t="s">
        <v>286</v>
      </c>
      <c r="G229" s="246"/>
      <c r="H229" s="247" t="s">
        <v>1</v>
      </c>
      <c r="I229" s="249"/>
      <c r="J229" s="246"/>
      <c r="K229" s="246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132</v>
      </c>
      <c r="AU229" s="254" t="s">
        <v>86</v>
      </c>
      <c r="AV229" s="14" t="s">
        <v>84</v>
      </c>
      <c r="AW229" s="14" t="s">
        <v>32</v>
      </c>
      <c r="AX229" s="14" t="s">
        <v>76</v>
      </c>
      <c r="AY229" s="254" t="s">
        <v>124</v>
      </c>
    </row>
    <row r="230" s="13" customFormat="1">
      <c r="A230" s="13"/>
      <c r="B230" s="233"/>
      <c r="C230" s="234"/>
      <c r="D230" s="235" t="s">
        <v>132</v>
      </c>
      <c r="E230" s="236" t="s">
        <v>1</v>
      </c>
      <c r="F230" s="237" t="s">
        <v>287</v>
      </c>
      <c r="G230" s="234"/>
      <c r="H230" s="238">
        <v>5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132</v>
      </c>
      <c r="AU230" s="244" t="s">
        <v>86</v>
      </c>
      <c r="AV230" s="13" t="s">
        <v>86</v>
      </c>
      <c r="AW230" s="13" t="s">
        <v>32</v>
      </c>
      <c r="AX230" s="13" t="s">
        <v>76</v>
      </c>
      <c r="AY230" s="244" t="s">
        <v>124</v>
      </c>
    </row>
    <row r="231" s="13" customFormat="1">
      <c r="A231" s="13"/>
      <c r="B231" s="233"/>
      <c r="C231" s="234"/>
      <c r="D231" s="235" t="s">
        <v>132</v>
      </c>
      <c r="E231" s="236" t="s">
        <v>1</v>
      </c>
      <c r="F231" s="237" t="s">
        <v>288</v>
      </c>
      <c r="G231" s="234"/>
      <c r="H231" s="238">
        <v>11.131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132</v>
      </c>
      <c r="AU231" s="244" t="s">
        <v>86</v>
      </c>
      <c r="AV231" s="13" t="s">
        <v>86</v>
      </c>
      <c r="AW231" s="13" t="s">
        <v>32</v>
      </c>
      <c r="AX231" s="13" t="s">
        <v>76</v>
      </c>
      <c r="AY231" s="244" t="s">
        <v>124</v>
      </c>
    </row>
    <row r="232" s="15" customFormat="1">
      <c r="A232" s="15"/>
      <c r="B232" s="255"/>
      <c r="C232" s="256"/>
      <c r="D232" s="235" t="s">
        <v>132</v>
      </c>
      <c r="E232" s="257" t="s">
        <v>1</v>
      </c>
      <c r="F232" s="258" t="s">
        <v>152</v>
      </c>
      <c r="G232" s="256"/>
      <c r="H232" s="259">
        <v>16.131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132</v>
      </c>
      <c r="AU232" s="265" t="s">
        <v>86</v>
      </c>
      <c r="AV232" s="15" t="s">
        <v>130</v>
      </c>
      <c r="AW232" s="15" t="s">
        <v>32</v>
      </c>
      <c r="AX232" s="15" t="s">
        <v>84</v>
      </c>
      <c r="AY232" s="265" t="s">
        <v>124</v>
      </c>
    </row>
    <row r="233" s="2" customFormat="1" ht="33" customHeight="1">
      <c r="A233" s="38"/>
      <c r="B233" s="39"/>
      <c r="C233" s="219" t="s">
        <v>289</v>
      </c>
      <c r="D233" s="219" t="s">
        <v>126</v>
      </c>
      <c r="E233" s="220" t="s">
        <v>290</v>
      </c>
      <c r="F233" s="221" t="s">
        <v>291</v>
      </c>
      <c r="G233" s="222" t="s">
        <v>129</v>
      </c>
      <c r="H233" s="223">
        <v>6.3550000000000004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41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130</v>
      </c>
      <c r="AT233" s="231" t="s">
        <v>126</v>
      </c>
      <c r="AU233" s="231" t="s">
        <v>86</v>
      </c>
      <c r="AY233" s="17" t="s">
        <v>124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84</v>
      </c>
      <c r="BK233" s="232">
        <f>ROUND(I233*H233,2)</f>
        <v>0</v>
      </c>
      <c r="BL233" s="17" t="s">
        <v>130</v>
      </c>
      <c r="BM233" s="231" t="s">
        <v>292</v>
      </c>
    </row>
    <row r="234" s="14" customFormat="1">
      <c r="A234" s="14"/>
      <c r="B234" s="245"/>
      <c r="C234" s="246"/>
      <c r="D234" s="235" t="s">
        <v>132</v>
      </c>
      <c r="E234" s="247" t="s">
        <v>1</v>
      </c>
      <c r="F234" s="248" t="s">
        <v>293</v>
      </c>
      <c r="G234" s="246"/>
      <c r="H234" s="247" t="s">
        <v>1</v>
      </c>
      <c r="I234" s="249"/>
      <c r="J234" s="246"/>
      <c r="K234" s="246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132</v>
      </c>
      <c r="AU234" s="254" t="s">
        <v>86</v>
      </c>
      <c r="AV234" s="14" t="s">
        <v>84</v>
      </c>
      <c r="AW234" s="14" t="s">
        <v>32</v>
      </c>
      <c r="AX234" s="14" t="s">
        <v>76</v>
      </c>
      <c r="AY234" s="254" t="s">
        <v>124</v>
      </c>
    </row>
    <row r="235" s="13" customFormat="1">
      <c r="A235" s="13"/>
      <c r="B235" s="233"/>
      <c r="C235" s="234"/>
      <c r="D235" s="235" t="s">
        <v>132</v>
      </c>
      <c r="E235" s="236" t="s">
        <v>1</v>
      </c>
      <c r="F235" s="237" t="s">
        <v>294</v>
      </c>
      <c r="G235" s="234"/>
      <c r="H235" s="238">
        <v>6.3550000000000004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132</v>
      </c>
      <c r="AU235" s="244" t="s">
        <v>86</v>
      </c>
      <c r="AV235" s="13" t="s">
        <v>86</v>
      </c>
      <c r="AW235" s="13" t="s">
        <v>32</v>
      </c>
      <c r="AX235" s="13" t="s">
        <v>84</v>
      </c>
      <c r="AY235" s="244" t="s">
        <v>124</v>
      </c>
    </row>
    <row r="236" s="2" customFormat="1" ht="24.15" customHeight="1">
      <c r="A236" s="38"/>
      <c r="B236" s="39"/>
      <c r="C236" s="219" t="s">
        <v>295</v>
      </c>
      <c r="D236" s="219" t="s">
        <v>126</v>
      </c>
      <c r="E236" s="220" t="s">
        <v>296</v>
      </c>
      <c r="F236" s="221" t="s">
        <v>297</v>
      </c>
      <c r="G236" s="222" t="s">
        <v>129</v>
      </c>
      <c r="H236" s="223">
        <v>16.131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41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130</v>
      </c>
      <c r="AT236" s="231" t="s">
        <v>126</v>
      </c>
      <c r="AU236" s="231" t="s">
        <v>86</v>
      </c>
      <c r="AY236" s="17" t="s">
        <v>124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84</v>
      </c>
      <c r="BK236" s="232">
        <f>ROUND(I236*H236,2)</f>
        <v>0</v>
      </c>
      <c r="BL236" s="17" t="s">
        <v>130</v>
      </c>
      <c r="BM236" s="231" t="s">
        <v>298</v>
      </c>
    </row>
    <row r="237" s="14" customFormat="1">
      <c r="A237" s="14"/>
      <c r="B237" s="245"/>
      <c r="C237" s="246"/>
      <c r="D237" s="235" t="s">
        <v>132</v>
      </c>
      <c r="E237" s="247" t="s">
        <v>1</v>
      </c>
      <c r="F237" s="248" t="s">
        <v>286</v>
      </c>
      <c r="G237" s="246"/>
      <c r="H237" s="247" t="s">
        <v>1</v>
      </c>
      <c r="I237" s="249"/>
      <c r="J237" s="246"/>
      <c r="K237" s="246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132</v>
      </c>
      <c r="AU237" s="254" t="s">
        <v>86</v>
      </c>
      <c r="AV237" s="14" t="s">
        <v>84</v>
      </c>
      <c r="AW237" s="14" t="s">
        <v>32</v>
      </c>
      <c r="AX237" s="14" t="s">
        <v>76</v>
      </c>
      <c r="AY237" s="254" t="s">
        <v>124</v>
      </c>
    </row>
    <row r="238" s="13" customFormat="1">
      <c r="A238" s="13"/>
      <c r="B238" s="233"/>
      <c r="C238" s="234"/>
      <c r="D238" s="235" t="s">
        <v>132</v>
      </c>
      <c r="E238" s="236" t="s">
        <v>1</v>
      </c>
      <c r="F238" s="237" t="s">
        <v>287</v>
      </c>
      <c r="G238" s="234"/>
      <c r="H238" s="238">
        <v>5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132</v>
      </c>
      <c r="AU238" s="244" t="s">
        <v>86</v>
      </c>
      <c r="AV238" s="13" t="s">
        <v>86</v>
      </c>
      <c r="AW238" s="13" t="s">
        <v>32</v>
      </c>
      <c r="AX238" s="13" t="s">
        <v>76</v>
      </c>
      <c r="AY238" s="244" t="s">
        <v>124</v>
      </c>
    </row>
    <row r="239" s="13" customFormat="1">
      <c r="A239" s="13"/>
      <c r="B239" s="233"/>
      <c r="C239" s="234"/>
      <c r="D239" s="235" t="s">
        <v>132</v>
      </c>
      <c r="E239" s="236" t="s">
        <v>1</v>
      </c>
      <c r="F239" s="237" t="s">
        <v>288</v>
      </c>
      <c r="G239" s="234"/>
      <c r="H239" s="238">
        <v>11.131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132</v>
      </c>
      <c r="AU239" s="244" t="s">
        <v>86</v>
      </c>
      <c r="AV239" s="13" t="s">
        <v>86</v>
      </c>
      <c r="AW239" s="13" t="s">
        <v>32</v>
      </c>
      <c r="AX239" s="13" t="s">
        <v>76</v>
      </c>
      <c r="AY239" s="244" t="s">
        <v>124</v>
      </c>
    </row>
    <row r="240" s="15" customFormat="1">
      <c r="A240" s="15"/>
      <c r="B240" s="255"/>
      <c r="C240" s="256"/>
      <c r="D240" s="235" t="s">
        <v>132</v>
      </c>
      <c r="E240" s="257" t="s">
        <v>1</v>
      </c>
      <c r="F240" s="258" t="s">
        <v>152</v>
      </c>
      <c r="G240" s="256"/>
      <c r="H240" s="259">
        <v>16.131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132</v>
      </c>
      <c r="AU240" s="265" t="s">
        <v>86</v>
      </c>
      <c r="AV240" s="15" t="s">
        <v>130</v>
      </c>
      <c r="AW240" s="15" t="s">
        <v>32</v>
      </c>
      <c r="AX240" s="15" t="s">
        <v>84</v>
      </c>
      <c r="AY240" s="265" t="s">
        <v>124</v>
      </c>
    </row>
    <row r="241" s="2" customFormat="1" ht="24.15" customHeight="1">
      <c r="A241" s="38"/>
      <c r="B241" s="39"/>
      <c r="C241" s="219" t="s">
        <v>299</v>
      </c>
      <c r="D241" s="219" t="s">
        <v>126</v>
      </c>
      <c r="E241" s="220" t="s">
        <v>300</v>
      </c>
      <c r="F241" s="221" t="s">
        <v>301</v>
      </c>
      <c r="G241" s="222" t="s">
        <v>129</v>
      </c>
      <c r="H241" s="223">
        <v>6.3550000000000004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41</v>
      </c>
      <c r="O241" s="91"/>
      <c r="P241" s="229">
        <f>O241*H241</f>
        <v>0</v>
      </c>
      <c r="Q241" s="229">
        <v>0.40799999999999997</v>
      </c>
      <c r="R241" s="229">
        <f>Q241*H241</f>
        <v>2.5928399999999998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130</v>
      </c>
      <c r="AT241" s="231" t="s">
        <v>126</v>
      </c>
      <c r="AU241" s="231" t="s">
        <v>86</v>
      </c>
      <c r="AY241" s="17" t="s">
        <v>124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84</v>
      </c>
      <c r="BK241" s="232">
        <f>ROUND(I241*H241,2)</f>
        <v>0</v>
      </c>
      <c r="BL241" s="17" t="s">
        <v>130</v>
      </c>
      <c r="BM241" s="231" t="s">
        <v>302</v>
      </c>
    </row>
    <row r="242" s="14" customFormat="1">
      <c r="A242" s="14"/>
      <c r="B242" s="245"/>
      <c r="C242" s="246"/>
      <c r="D242" s="235" t="s">
        <v>132</v>
      </c>
      <c r="E242" s="247" t="s">
        <v>1</v>
      </c>
      <c r="F242" s="248" t="s">
        <v>293</v>
      </c>
      <c r="G242" s="246"/>
      <c r="H242" s="247" t="s">
        <v>1</v>
      </c>
      <c r="I242" s="249"/>
      <c r="J242" s="246"/>
      <c r="K242" s="246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132</v>
      </c>
      <c r="AU242" s="254" t="s">
        <v>86</v>
      </c>
      <c r="AV242" s="14" t="s">
        <v>84</v>
      </c>
      <c r="AW242" s="14" t="s">
        <v>32</v>
      </c>
      <c r="AX242" s="14" t="s">
        <v>76</v>
      </c>
      <c r="AY242" s="254" t="s">
        <v>124</v>
      </c>
    </row>
    <row r="243" s="13" customFormat="1">
      <c r="A243" s="13"/>
      <c r="B243" s="233"/>
      <c r="C243" s="234"/>
      <c r="D243" s="235" t="s">
        <v>132</v>
      </c>
      <c r="E243" s="236" t="s">
        <v>1</v>
      </c>
      <c r="F243" s="237" t="s">
        <v>294</v>
      </c>
      <c r="G243" s="234"/>
      <c r="H243" s="238">
        <v>6.3550000000000004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132</v>
      </c>
      <c r="AU243" s="244" t="s">
        <v>86</v>
      </c>
      <c r="AV243" s="13" t="s">
        <v>86</v>
      </c>
      <c r="AW243" s="13" t="s">
        <v>32</v>
      </c>
      <c r="AX243" s="13" t="s">
        <v>84</v>
      </c>
      <c r="AY243" s="244" t="s">
        <v>124</v>
      </c>
    </row>
    <row r="244" s="2" customFormat="1" ht="24.15" customHeight="1">
      <c r="A244" s="38"/>
      <c r="B244" s="39"/>
      <c r="C244" s="219" t="s">
        <v>303</v>
      </c>
      <c r="D244" s="219" t="s">
        <v>126</v>
      </c>
      <c r="E244" s="220" t="s">
        <v>304</v>
      </c>
      <c r="F244" s="221" t="s">
        <v>305</v>
      </c>
      <c r="G244" s="222" t="s">
        <v>129</v>
      </c>
      <c r="H244" s="223">
        <v>16.131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41</v>
      </c>
      <c r="O244" s="91"/>
      <c r="P244" s="229">
        <f>O244*H244</f>
        <v>0</v>
      </c>
      <c r="Q244" s="229">
        <v>0.089219999999999994</v>
      </c>
      <c r="R244" s="229">
        <f>Q244*H244</f>
        <v>1.43920782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130</v>
      </c>
      <c r="AT244" s="231" t="s">
        <v>126</v>
      </c>
      <c r="AU244" s="231" t="s">
        <v>86</v>
      </c>
      <c r="AY244" s="17" t="s">
        <v>124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84</v>
      </c>
      <c r="BK244" s="232">
        <f>ROUND(I244*H244,2)</f>
        <v>0</v>
      </c>
      <c r="BL244" s="17" t="s">
        <v>130</v>
      </c>
      <c r="BM244" s="231" t="s">
        <v>306</v>
      </c>
    </row>
    <row r="245" s="14" customFormat="1">
      <c r="A245" s="14"/>
      <c r="B245" s="245"/>
      <c r="C245" s="246"/>
      <c r="D245" s="235" t="s">
        <v>132</v>
      </c>
      <c r="E245" s="247" t="s">
        <v>1</v>
      </c>
      <c r="F245" s="248" t="s">
        <v>286</v>
      </c>
      <c r="G245" s="246"/>
      <c r="H245" s="247" t="s">
        <v>1</v>
      </c>
      <c r="I245" s="249"/>
      <c r="J245" s="246"/>
      <c r="K245" s="246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132</v>
      </c>
      <c r="AU245" s="254" t="s">
        <v>86</v>
      </c>
      <c r="AV245" s="14" t="s">
        <v>84</v>
      </c>
      <c r="AW245" s="14" t="s">
        <v>32</v>
      </c>
      <c r="AX245" s="14" t="s">
        <v>76</v>
      </c>
      <c r="AY245" s="254" t="s">
        <v>124</v>
      </c>
    </row>
    <row r="246" s="13" customFormat="1">
      <c r="A246" s="13"/>
      <c r="B246" s="233"/>
      <c r="C246" s="234"/>
      <c r="D246" s="235" t="s">
        <v>132</v>
      </c>
      <c r="E246" s="236" t="s">
        <v>1</v>
      </c>
      <c r="F246" s="237" t="s">
        <v>287</v>
      </c>
      <c r="G246" s="234"/>
      <c r="H246" s="238">
        <v>5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132</v>
      </c>
      <c r="AU246" s="244" t="s">
        <v>86</v>
      </c>
      <c r="AV246" s="13" t="s">
        <v>86</v>
      </c>
      <c r="AW246" s="13" t="s">
        <v>32</v>
      </c>
      <c r="AX246" s="13" t="s">
        <v>76</v>
      </c>
      <c r="AY246" s="244" t="s">
        <v>124</v>
      </c>
    </row>
    <row r="247" s="13" customFormat="1">
      <c r="A247" s="13"/>
      <c r="B247" s="233"/>
      <c r="C247" s="234"/>
      <c r="D247" s="235" t="s">
        <v>132</v>
      </c>
      <c r="E247" s="236" t="s">
        <v>1</v>
      </c>
      <c r="F247" s="237" t="s">
        <v>288</v>
      </c>
      <c r="G247" s="234"/>
      <c r="H247" s="238">
        <v>11.131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132</v>
      </c>
      <c r="AU247" s="244" t="s">
        <v>86</v>
      </c>
      <c r="AV247" s="13" t="s">
        <v>86</v>
      </c>
      <c r="AW247" s="13" t="s">
        <v>32</v>
      </c>
      <c r="AX247" s="13" t="s">
        <v>76</v>
      </c>
      <c r="AY247" s="244" t="s">
        <v>124</v>
      </c>
    </row>
    <row r="248" s="15" customFormat="1">
      <c r="A248" s="15"/>
      <c r="B248" s="255"/>
      <c r="C248" s="256"/>
      <c r="D248" s="235" t="s">
        <v>132</v>
      </c>
      <c r="E248" s="257" t="s">
        <v>1</v>
      </c>
      <c r="F248" s="258" t="s">
        <v>152</v>
      </c>
      <c r="G248" s="256"/>
      <c r="H248" s="259">
        <v>16.131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5" t="s">
        <v>132</v>
      </c>
      <c r="AU248" s="265" t="s">
        <v>86</v>
      </c>
      <c r="AV248" s="15" t="s">
        <v>130</v>
      </c>
      <c r="AW248" s="15" t="s">
        <v>32</v>
      </c>
      <c r="AX248" s="15" t="s">
        <v>84</v>
      </c>
      <c r="AY248" s="265" t="s">
        <v>124</v>
      </c>
    </row>
    <row r="249" s="2" customFormat="1" ht="24.15" customHeight="1">
      <c r="A249" s="38"/>
      <c r="B249" s="39"/>
      <c r="C249" s="266" t="s">
        <v>307</v>
      </c>
      <c r="D249" s="266" t="s">
        <v>196</v>
      </c>
      <c r="E249" s="267" t="s">
        <v>308</v>
      </c>
      <c r="F249" s="268" t="s">
        <v>309</v>
      </c>
      <c r="G249" s="269" t="s">
        <v>129</v>
      </c>
      <c r="H249" s="270">
        <v>17.744</v>
      </c>
      <c r="I249" s="271"/>
      <c r="J249" s="272">
        <f>ROUND(I249*H249,2)</f>
        <v>0</v>
      </c>
      <c r="K249" s="273"/>
      <c r="L249" s="274"/>
      <c r="M249" s="275" t="s">
        <v>1</v>
      </c>
      <c r="N249" s="276" t="s">
        <v>41</v>
      </c>
      <c r="O249" s="91"/>
      <c r="P249" s="229">
        <f>O249*H249</f>
        <v>0</v>
      </c>
      <c r="Q249" s="229">
        <v>0.13200000000000001</v>
      </c>
      <c r="R249" s="229">
        <f>Q249*H249</f>
        <v>2.3422080000000003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175</v>
      </c>
      <c r="AT249" s="231" t="s">
        <v>196</v>
      </c>
      <c r="AU249" s="231" t="s">
        <v>86</v>
      </c>
      <c r="AY249" s="17" t="s">
        <v>124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84</v>
      </c>
      <c r="BK249" s="232">
        <f>ROUND(I249*H249,2)</f>
        <v>0</v>
      </c>
      <c r="BL249" s="17" t="s">
        <v>130</v>
      </c>
      <c r="BM249" s="231" t="s">
        <v>310</v>
      </c>
    </row>
    <row r="250" s="13" customFormat="1">
      <c r="A250" s="13"/>
      <c r="B250" s="233"/>
      <c r="C250" s="234"/>
      <c r="D250" s="235" t="s">
        <v>132</v>
      </c>
      <c r="E250" s="236" t="s">
        <v>1</v>
      </c>
      <c r="F250" s="237" t="s">
        <v>311</v>
      </c>
      <c r="G250" s="234"/>
      <c r="H250" s="238">
        <v>17.744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132</v>
      </c>
      <c r="AU250" s="244" t="s">
        <v>86</v>
      </c>
      <c r="AV250" s="13" t="s">
        <v>86</v>
      </c>
      <c r="AW250" s="13" t="s">
        <v>32</v>
      </c>
      <c r="AX250" s="13" t="s">
        <v>84</v>
      </c>
      <c r="AY250" s="244" t="s">
        <v>124</v>
      </c>
    </row>
    <row r="251" s="2" customFormat="1" ht="16.5" customHeight="1">
      <c r="A251" s="38"/>
      <c r="B251" s="39"/>
      <c r="C251" s="219" t="s">
        <v>312</v>
      </c>
      <c r="D251" s="219" t="s">
        <v>126</v>
      </c>
      <c r="E251" s="220" t="s">
        <v>313</v>
      </c>
      <c r="F251" s="221" t="s">
        <v>314</v>
      </c>
      <c r="G251" s="222" t="s">
        <v>129</v>
      </c>
      <c r="H251" s="223">
        <v>16.131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41</v>
      </c>
      <c r="O251" s="91"/>
      <c r="P251" s="229">
        <f>O251*H251</f>
        <v>0</v>
      </c>
      <c r="Q251" s="229">
        <v>0.10353999999999999</v>
      </c>
      <c r="R251" s="229">
        <f>Q251*H251</f>
        <v>1.6702037399999998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130</v>
      </c>
      <c r="AT251" s="231" t="s">
        <v>126</v>
      </c>
      <c r="AU251" s="231" t="s">
        <v>86</v>
      </c>
      <c r="AY251" s="17" t="s">
        <v>124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84</v>
      </c>
      <c r="BK251" s="232">
        <f>ROUND(I251*H251,2)</f>
        <v>0</v>
      </c>
      <c r="BL251" s="17" t="s">
        <v>130</v>
      </c>
      <c r="BM251" s="231" t="s">
        <v>315</v>
      </c>
    </row>
    <row r="252" s="14" customFormat="1">
      <c r="A252" s="14"/>
      <c r="B252" s="245"/>
      <c r="C252" s="246"/>
      <c r="D252" s="235" t="s">
        <v>132</v>
      </c>
      <c r="E252" s="247" t="s">
        <v>1</v>
      </c>
      <c r="F252" s="248" t="s">
        <v>286</v>
      </c>
      <c r="G252" s="246"/>
      <c r="H252" s="247" t="s">
        <v>1</v>
      </c>
      <c r="I252" s="249"/>
      <c r="J252" s="246"/>
      <c r="K252" s="246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132</v>
      </c>
      <c r="AU252" s="254" t="s">
        <v>86</v>
      </c>
      <c r="AV252" s="14" t="s">
        <v>84</v>
      </c>
      <c r="AW252" s="14" t="s">
        <v>32</v>
      </c>
      <c r="AX252" s="14" t="s">
        <v>76</v>
      </c>
      <c r="AY252" s="254" t="s">
        <v>124</v>
      </c>
    </row>
    <row r="253" s="13" customFormat="1">
      <c r="A253" s="13"/>
      <c r="B253" s="233"/>
      <c r="C253" s="234"/>
      <c r="D253" s="235" t="s">
        <v>132</v>
      </c>
      <c r="E253" s="236" t="s">
        <v>1</v>
      </c>
      <c r="F253" s="237" t="s">
        <v>287</v>
      </c>
      <c r="G253" s="234"/>
      <c r="H253" s="238">
        <v>5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132</v>
      </c>
      <c r="AU253" s="244" t="s">
        <v>86</v>
      </c>
      <c r="AV253" s="13" t="s">
        <v>86</v>
      </c>
      <c r="AW253" s="13" t="s">
        <v>32</v>
      </c>
      <c r="AX253" s="13" t="s">
        <v>76</v>
      </c>
      <c r="AY253" s="244" t="s">
        <v>124</v>
      </c>
    </row>
    <row r="254" s="13" customFormat="1">
      <c r="A254" s="13"/>
      <c r="B254" s="233"/>
      <c r="C254" s="234"/>
      <c r="D254" s="235" t="s">
        <v>132</v>
      </c>
      <c r="E254" s="236" t="s">
        <v>1</v>
      </c>
      <c r="F254" s="237" t="s">
        <v>288</v>
      </c>
      <c r="G254" s="234"/>
      <c r="H254" s="238">
        <v>11.131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132</v>
      </c>
      <c r="AU254" s="244" t="s">
        <v>86</v>
      </c>
      <c r="AV254" s="13" t="s">
        <v>86</v>
      </c>
      <c r="AW254" s="13" t="s">
        <v>32</v>
      </c>
      <c r="AX254" s="13" t="s">
        <v>76</v>
      </c>
      <c r="AY254" s="244" t="s">
        <v>124</v>
      </c>
    </row>
    <row r="255" s="15" customFormat="1">
      <c r="A255" s="15"/>
      <c r="B255" s="255"/>
      <c r="C255" s="256"/>
      <c r="D255" s="235" t="s">
        <v>132</v>
      </c>
      <c r="E255" s="257" t="s">
        <v>1</v>
      </c>
      <c r="F255" s="258" t="s">
        <v>152</v>
      </c>
      <c r="G255" s="256"/>
      <c r="H255" s="259">
        <v>16.131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132</v>
      </c>
      <c r="AU255" s="265" t="s">
        <v>86</v>
      </c>
      <c r="AV255" s="15" t="s">
        <v>130</v>
      </c>
      <c r="AW255" s="15" t="s">
        <v>32</v>
      </c>
      <c r="AX255" s="15" t="s">
        <v>84</v>
      </c>
      <c r="AY255" s="265" t="s">
        <v>124</v>
      </c>
    </row>
    <row r="256" s="12" customFormat="1" ht="22.8" customHeight="1">
      <c r="A256" s="12"/>
      <c r="B256" s="203"/>
      <c r="C256" s="204"/>
      <c r="D256" s="205" t="s">
        <v>75</v>
      </c>
      <c r="E256" s="217" t="s">
        <v>175</v>
      </c>
      <c r="F256" s="217" t="s">
        <v>316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SUM(P257:P292)</f>
        <v>0</v>
      </c>
      <c r="Q256" s="211"/>
      <c r="R256" s="212">
        <f>SUM(R257:R292)</f>
        <v>0.030085000000000004</v>
      </c>
      <c r="S256" s="211"/>
      <c r="T256" s="213">
        <f>SUM(T257:T292)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84</v>
      </c>
      <c r="AT256" s="215" t="s">
        <v>75</v>
      </c>
      <c r="AU256" s="215" t="s">
        <v>84</v>
      </c>
      <c r="AY256" s="214" t="s">
        <v>124</v>
      </c>
      <c r="BK256" s="216">
        <f>SUM(BK257:BK292)</f>
        <v>0</v>
      </c>
    </row>
    <row r="257" s="2" customFormat="1" ht="16.5" customHeight="1">
      <c r="A257" s="38"/>
      <c r="B257" s="39"/>
      <c r="C257" s="219" t="s">
        <v>317</v>
      </c>
      <c r="D257" s="219" t="s">
        <v>126</v>
      </c>
      <c r="E257" s="220" t="s">
        <v>318</v>
      </c>
      <c r="F257" s="221" t="s">
        <v>319</v>
      </c>
      <c r="G257" s="222" t="s">
        <v>246</v>
      </c>
      <c r="H257" s="223">
        <v>1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41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130</v>
      </c>
      <c r="AT257" s="231" t="s">
        <v>126</v>
      </c>
      <c r="AU257" s="231" t="s">
        <v>86</v>
      </c>
      <c r="AY257" s="17" t="s">
        <v>124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84</v>
      </c>
      <c r="BK257" s="232">
        <f>ROUND(I257*H257,2)</f>
        <v>0</v>
      </c>
      <c r="BL257" s="17" t="s">
        <v>130</v>
      </c>
      <c r="BM257" s="231" t="s">
        <v>320</v>
      </c>
    </row>
    <row r="258" s="2" customFormat="1" ht="16.5" customHeight="1">
      <c r="A258" s="38"/>
      <c r="B258" s="39"/>
      <c r="C258" s="219" t="s">
        <v>321</v>
      </c>
      <c r="D258" s="219" t="s">
        <v>126</v>
      </c>
      <c r="E258" s="220" t="s">
        <v>322</v>
      </c>
      <c r="F258" s="221" t="s">
        <v>323</v>
      </c>
      <c r="G258" s="222" t="s">
        <v>324</v>
      </c>
      <c r="H258" s="223">
        <v>1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41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130</v>
      </c>
      <c r="AT258" s="231" t="s">
        <v>126</v>
      </c>
      <c r="AU258" s="231" t="s">
        <v>86</v>
      </c>
      <c r="AY258" s="17" t="s">
        <v>124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84</v>
      </c>
      <c r="BK258" s="232">
        <f>ROUND(I258*H258,2)</f>
        <v>0</v>
      </c>
      <c r="BL258" s="17" t="s">
        <v>130</v>
      </c>
      <c r="BM258" s="231" t="s">
        <v>325</v>
      </c>
    </row>
    <row r="259" s="2" customFormat="1" ht="24.15" customHeight="1">
      <c r="A259" s="38"/>
      <c r="B259" s="39"/>
      <c r="C259" s="219" t="s">
        <v>326</v>
      </c>
      <c r="D259" s="219" t="s">
        <v>126</v>
      </c>
      <c r="E259" s="220" t="s">
        <v>327</v>
      </c>
      <c r="F259" s="221" t="s">
        <v>328</v>
      </c>
      <c r="G259" s="222" t="s">
        <v>246</v>
      </c>
      <c r="H259" s="223">
        <v>1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41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130</v>
      </c>
      <c r="AT259" s="231" t="s">
        <v>126</v>
      </c>
      <c r="AU259" s="231" t="s">
        <v>86</v>
      </c>
      <c r="AY259" s="17" t="s">
        <v>124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84</v>
      </c>
      <c r="BK259" s="232">
        <f>ROUND(I259*H259,2)</f>
        <v>0</v>
      </c>
      <c r="BL259" s="17" t="s">
        <v>130</v>
      </c>
      <c r="BM259" s="231" t="s">
        <v>329</v>
      </c>
    </row>
    <row r="260" s="2" customFormat="1" ht="24.15" customHeight="1">
      <c r="A260" s="38"/>
      <c r="B260" s="39"/>
      <c r="C260" s="219" t="s">
        <v>330</v>
      </c>
      <c r="D260" s="219" t="s">
        <v>126</v>
      </c>
      <c r="E260" s="220" t="s">
        <v>331</v>
      </c>
      <c r="F260" s="221" t="s">
        <v>332</v>
      </c>
      <c r="G260" s="222" t="s">
        <v>246</v>
      </c>
      <c r="H260" s="223">
        <v>1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41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130</v>
      </c>
      <c r="AT260" s="231" t="s">
        <v>126</v>
      </c>
      <c r="AU260" s="231" t="s">
        <v>86</v>
      </c>
      <c r="AY260" s="17" t="s">
        <v>124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84</v>
      </c>
      <c r="BK260" s="232">
        <f>ROUND(I260*H260,2)</f>
        <v>0</v>
      </c>
      <c r="BL260" s="17" t="s">
        <v>130</v>
      </c>
      <c r="BM260" s="231" t="s">
        <v>333</v>
      </c>
    </row>
    <row r="261" s="2" customFormat="1" ht="24.15" customHeight="1">
      <c r="A261" s="38"/>
      <c r="B261" s="39"/>
      <c r="C261" s="219" t="s">
        <v>334</v>
      </c>
      <c r="D261" s="219" t="s">
        <v>126</v>
      </c>
      <c r="E261" s="220" t="s">
        <v>335</v>
      </c>
      <c r="F261" s="221" t="s">
        <v>336</v>
      </c>
      <c r="G261" s="222" t="s">
        <v>324</v>
      </c>
      <c r="H261" s="223">
        <v>1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41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130</v>
      </c>
      <c r="AT261" s="231" t="s">
        <v>126</v>
      </c>
      <c r="AU261" s="231" t="s">
        <v>86</v>
      </c>
      <c r="AY261" s="17" t="s">
        <v>124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84</v>
      </c>
      <c r="BK261" s="232">
        <f>ROUND(I261*H261,2)</f>
        <v>0</v>
      </c>
      <c r="BL261" s="17" t="s">
        <v>130</v>
      </c>
      <c r="BM261" s="231" t="s">
        <v>337</v>
      </c>
    </row>
    <row r="262" s="2" customFormat="1" ht="16.5" customHeight="1">
      <c r="A262" s="38"/>
      <c r="B262" s="39"/>
      <c r="C262" s="219" t="s">
        <v>338</v>
      </c>
      <c r="D262" s="219" t="s">
        <v>126</v>
      </c>
      <c r="E262" s="220" t="s">
        <v>339</v>
      </c>
      <c r="F262" s="221" t="s">
        <v>340</v>
      </c>
      <c r="G262" s="222" t="s">
        <v>236</v>
      </c>
      <c r="H262" s="223">
        <v>27.5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41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130</v>
      </c>
      <c r="AT262" s="231" t="s">
        <v>126</v>
      </c>
      <c r="AU262" s="231" t="s">
        <v>86</v>
      </c>
      <c r="AY262" s="17" t="s">
        <v>124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130</v>
      </c>
      <c r="BM262" s="231" t="s">
        <v>341</v>
      </c>
    </row>
    <row r="263" s="14" customFormat="1">
      <c r="A263" s="14"/>
      <c r="B263" s="245"/>
      <c r="C263" s="246"/>
      <c r="D263" s="235" t="s">
        <v>132</v>
      </c>
      <c r="E263" s="247" t="s">
        <v>1</v>
      </c>
      <c r="F263" s="248" t="s">
        <v>144</v>
      </c>
      <c r="G263" s="246"/>
      <c r="H263" s="247" t="s">
        <v>1</v>
      </c>
      <c r="I263" s="249"/>
      <c r="J263" s="246"/>
      <c r="K263" s="246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132</v>
      </c>
      <c r="AU263" s="254" t="s">
        <v>86</v>
      </c>
      <c r="AV263" s="14" t="s">
        <v>84</v>
      </c>
      <c r="AW263" s="14" t="s">
        <v>32</v>
      </c>
      <c r="AX263" s="14" t="s">
        <v>76</v>
      </c>
      <c r="AY263" s="254" t="s">
        <v>124</v>
      </c>
    </row>
    <row r="264" s="13" customFormat="1">
      <c r="A264" s="13"/>
      <c r="B264" s="233"/>
      <c r="C264" s="234"/>
      <c r="D264" s="235" t="s">
        <v>132</v>
      </c>
      <c r="E264" s="236" t="s">
        <v>1</v>
      </c>
      <c r="F264" s="237" t="s">
        <v>342</v>
      </c>
      <c r="G264" s="234"/>
      <c r="H264" s="238">
        <v>27.5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132</v>
      </c>
      <c r="AU264" s="244" t="s">
        <v>86</v>
      </c>
      <c r="AV264" s="13" t="s">
        <v>86</v>
      </c>
      <c r="AW264" s="13" t="s">
        <v>32</v>
      </c>
      <c r="AX264" s="13" t="s">
        <v>84</v>
      </c>
      <c r="AY264" s="244" t="s">
        <v>124</v>
      </c>
    </row>
    <row r="265" s="2" customFormat="1" ht="16.5" customHeight="1">
      <c r="A265" s="38"/>
      <c r="B265" s="39"/>
      <c r="C265" s="219" t="s">
        <v>343</v>
      </c>
      <c r="D265" s="219" t="s">
        <v>126</v>
      </c>
      <c r="E265" s="220" t="s">
        <v>344</v>
      </c>
      <c r="F265" s="221" t="s">
        <v>345</v>
      </c>
      <c r="G265" s="222" t="s">
        <v>236</v>
      </c>
      <c r="H265" s="223">
        <v>39.5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41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130</v>
      </c>
      <c r="AT265" s="231" t="s">
        <v>126</v>
      </c>
      <c r="AU265" s="231" t="s">
        <v>86</v>
      </c>
      <c r="AY265" s="17" t="s">
        <v>124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84</v>
      </c>
      <c r="BK265" s="232">
        <f>ROUND(I265*H265,2)</f>
        <v>0</v>
      </c>
      <c r="BL265" s="17" t="s">
        <v>130</v>
      </c>
      <c r="BM265" s="231" t="s">
        <v>346</v>
      </c>
    </row>
    <row r="266" s="14" customFormat="1">
      <c r="A266" s="14"/>
      <c r="B266" s="245"/>
      <c r="C266" s="246"/>
      <c r="D266" s="235" t="s">
        <v>132</v>
      </c>
      <c r="E266" s="247" t="s">
        <v>1</v>
      </c>
      <c r="F266" s="248" t="s">
        <v>144</v>
      </c>
      <c r="G266" s="246"/>
      <c r="H266" s="247" t="s">
        <v>1</v>
      </c>
      <c r="I266" s="249"/>
      <c r="J266" s="246"/>
      <c r="K266" s="246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132</v>
      </c>
      <c r="AU266" s="254" t="s">
        <v>86</v>
      </c>
      <c r="AV266" s="14" t="s">
        <v>84</v>
      </c>
      <c r="AW266" s="14" t="s">
        <v>32</v>
      </c>
      <c r="AX266" s="14" t="s">
        <v>76</v>
      </c>
      <c r="AY266" s="254" t="s">
        <v>124</v>
      </c>
    </row>
    <row r="267" s="13" customFormat="1">
      <c r="A267" s="13"/>
      <c r="B267" s="233"/>
      <c r="C267" s="234"/>
      <c r="D267" s="235" t="s">
        <v>132</v>
      </c>
      <c r="E267" s="236" t="s">
        <v>1</v>
      </c>
      <c r="F267" s="237" t="s">
        <v>342</v>
      </c>
      <c r="G267" s="234"/>
      <c r="H267" s="238">
        <v>27.5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132</v>
      </c>
      <c r="AU267" s="244" t="s">
        <v>86</v>
      </c>
      <c r="AV267" s="13" t="s">
        <v>86</v>
      </c>
      <c r="AW267" s="13" t="s">
        <v>32</v>
      </c>
      <c r="AX267" s="13" t="s">
        <v>76</v>
      </c>
      <c r="AY267" s="244" t="s">
        <v>124</v>
      </c>
    </row>
    <row r="268" s="14" customFormat="1">
      <c r="A268" s="14"/>
      <c r="B268" s="245"/>
      <c r="C268" s="246"/>
      <c r="D268" s="235" t="s">
        <v>132</v>
      </c>
      <c r="E268" s="247" t="s">
        <v>1</v>
      </c>
      <c r="F268" s="248" t="s">
        <v>146</v>
      </c>
      <c r="G268" s="246"/>
      <c r="H268" s="247" t="s">
        <v>1</v>
      </c>
      <c r="I268" s="249"/>
      <c r="J268" s="246"/>
      <c r="K268" s="246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132</v>
      </c>
      <c r="AU268" s="254" t="s">
        <v>86</v>
      </c>
      <c r="AV268" s="14" t="s">
        <v>84</v>
      </c>
      <c r="AW268" s="14" t="s">
        <v>32</v>
      </c>
      <c r="AX268" s="14" t="s">
        <v>76</v>
      </c>
      <c r="AY268" s="254" t="s">
        <v>124</v>
      </c>
    </row>
    <row r="269" s="13" customFormat="1">
      <c r="A269" s="13"/>
      <c r="B269" s="233"/>
      <c r="C269" s="234"/>
      <c r="D269" s="235" t="s">
        <v>132</v>
      </c>
      <c r="E269" s="236" t="s">
        <v>1</v>
      </c>
      <c r="F269" s="237" t="s">
        <v>347</v>
      </c>
      <c r="G269" s="234"/>
      <c r="H269" s="238">
        <v>9.5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132</v>
      </c>
      <c r="AU269" s="244" t="s">
        <v>86</v>
      </c>
      <c r="AV269" s="13" t="s">
        <v>86</v>
      </c>
      <c r="AW269" s="13" t="s">
        <v>32</v>
      </c>
      <c r="AX269" s="13" t="s">
        <v>76</v>
      </c>
      <c r="AY269" s="244" t="s">
        <v>124</v>
      </c>
    </row>
    <row r="270" s="14" customFormat="1">
      <c r="A270" s="14"/>
      <c r="B270" s="245"/>
      <c r="C270" s="246"/>
      <c r="D270" s="235" t="s">
        <v>132</v>
      </c>
      <c r="E270" s="247" t="s">
        <v>1</v>
      </c>
      <c r="F270" s="248" t="s">
        <v>148</v>
      </c>
      <c r="G270" s="246"/>
      <c r="H270" s="247" t="s">
        <v>1</v>
      </c>
      <c r="I270" s="249"/>
      <c r="J270" s="246"/>
      <c r="K270" s="246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132</v>
      </c>
      <c r="AU270" s="254" t="s">
        <v>86</v>
      </c>
      <c r="AV270" s="14" t="s">
        <v>84</v>
      </c>
      <c r="AW270" s="14" t="s">
        <v>32</v>
      </c>
      <c r="AX270" s="14" t="s">
        <v>76</v>
      </c>
      <c r="AY270" s="254" t="s">
        <v>124</v>
      </c>
    </row>
    <row r="271" s="13" customFormat="1">
      <c r="A271" s="13"/>
      <c r="B271" s="233"/>
      <c r="C271" s="234"/>
      <c r="D271" s="235" t="s">
        <v>132</v>
      </c>
      <c r="E271" s="236" t="s">
        <v>1</v>
      </c>
      <c r="F271" s="237" t="s">
        <v>348</v>
      </c>
      <c r="G271" s="234"/>
      <c r="H271" s="238">
        <v>2.5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132</v>
      </c>
      <c r="AU271" s="244" t="s">
        <v>86</v>
      </c>
      <c r="AV271" s="13" t="s">
        <v>86</v>
      </c>
      <c r="AW271" s="13" t="s">
        <v>32</v>
      </c>
      <c r="AX271" s="13" t="s">
        <v>76</v>
      </c>
      <c r="AY271" s="244" t="s">
        <v>124</v>
      </c>
    </row>
    <row r="272" s="15" customFormat="1">
      <c r="A272" s="15"/>
      <c r="B272" s="255"/>
      <c r="C272" s="256"/>
      <c r="D272" s="235" t="s">
        <v>132</v>
      </c>
      <c r="E272" s="257" t="s">
        <v>1</v>
      </c>
      <c r="F272" s="258" t="s">
        <v>152</v>
      </c>
      <c r="G272" s="256"/>
      <c r="H272" s="259">
        <v>39.5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5" t="s">
        <v>132</v>
      </c>
      <c r="AU272" s="265" t="s">
        <v>86</v>
      </c>
      <c r="AV272" s="15" t="s">
        <v>130</v>
      </c>
      <c r="AW272" s="15" t="s">
        <v>32</v>
      </c>
      <c r="AX272" s="15" t="s">
        <v>84</v>
      </c>
      <c r="AY272" s="265" t="s">
        <v>124</v>
      </c>
    </row>
    <row r="273" s="2" customFormat="1" ht="24.15" customHeight="1">
      <c r="A273" s="38"/>
      <c r="B273" s="39"/>
      <c r="C273" s="219" t="s">
        <v>349</v>
      </c>
      <c r="D273" s="219" t="s">
        <v>126</v>
      </c>
      <c r="E273" s="220" t="s">
        <v>350</v>
      </c>
      <c r="F273" s="221" t="s">
        <v>351</v>
      </c>
      <c r="G273" s="222" t="s">
        <v>246</v>
      </c>
      <c r="H273" s="223">
        <v>1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41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130</v>
      </c>
      <c r="AT273" s="231" t="s">
        <v>126</v>
      </c>
      <c r="AU273" s="231" t="s">
        <v>86</v>
      </c>
      <c r="AY273" s="17" t="s">
        <v>124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84</v>
      </c>
      <c r="BK273" s="232">
        <f>ROUND(I273*H273,2)</f>
        <v>0</v>
      </c>
      <c r="BL273" s="17" t="s">
        <v>130</v>
      </c>
      <c r="BM273" s="231" t="s">
        <v>352</v>
      </c>
    </row>
    <row r="274" s="2" customFormat="1" ht="16.5" customHeight="1">
      <c r="A274" s="38"/>
      <c r="B274" s="39"/>
      <c r="C274" s="219" t="s">
        <v>353</v>
      </c>
      <c r="D274" s="219" t="s">
        <v>126</v>
      </c>
      <c r="E274" s="220" t="s">
        <v>354</v>
      </c>
      <c r="F274" s="221" t="s">
        <v>355</v>
      </c>
      <c r="G274" s="222" t="s">
        <v>246</v>
      </c>
      <c r="H274" s="223">
        <v>1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41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130</v>
      </c>
      <c r="AT274" s="231" t="s">
        <v>126</v>
      </c>
      <c r="AU274" s="231" t="s">
        <v>86</v>
      </c>
      <c r="AY274" s="17" t="s">
        <v>124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84</v>
      </c>
      <c r="BK274" s="232">
        <f>ROUND(I274*H274,2)</f>
        <v>0</v>
      </c>
      <c r="BL274" s="17" t="s">
        <v>130</v>
      </c>
      <c r="BM274" s="231" t="s">
        <v>356</v>
      </c>
    </row>
    <row r="275" s="2" customFormat="1" ht="21.75" customHeight="1">
      <c r="A275" s="38"/>
      <c r="B275" s="39"/>
      <c r="C275" s="219" t="s">
        <v>357</v>
      </c>
      <c r="D275" s="219" t="s">
        <v>126</v>
      </c>
      <c r="E275" s="220" t="s">
        <v>358</v>
      </c>
      <c r="F275" s="221" t="s">
        <v>359</v>
      </c>
      <c r="G275" s="222" t="s">
        <v>246</v>
      </c>
      <c r="H275" s="223">
        <v>1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41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130</v>
      </c>
      <c r="AT275" s="231" t="s">
        <v>126</v>
      </c>
      <c r="AU275" s="231" t="s">
        <v>86</v>
      </c>
      <c r="AY275" s="17" t="s">
        <v>124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84</v>
      </c>
      <c r="BK275" s="232">
        <f>ROUND(I275*H275,2)</f>
        <v>0</v>
      </c>
      <c r="BL275" s="17" t="s">
        <v>130</v>
      </c>
      <c r="BM275" s="231" t="s">
        <v>360</v>
      </c>
    </row>
    <row r="276" s="2" customFormat="1" ht="16.5" customHeight="1">
      <c r="A276" s="38"/>
      <c r="B276" s="39"/>
      <c r="C276" s="219" t="s">
        <v>361</v>
      </c>
      <c r="D276" s="219" t="s">
        <v>126</v>
      </c>
      <c r="E276" s="220" t="s">
        <v>362</v>
      </c>
      <c r="F276" s="221" t="s">
        <v>363</v>
      </c>
      <c r="G276" s="222" t="s">
        <v>246</v>
      </c>
      <c r="H276" s="223">
        <v>1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41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130</v>
      </c>
      <c r="AT276" s="231" t="s">
        <v>126</v>
      </c>
      <c r="AU276" s="231" t="s">
        <v>86</v>
      </c>
      <c r="AY276" s="17" t="s">
        <v>124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84</v>
      </c>
      <c r="BK276" s="232">
        <f>ROUND(I276*H276,2)</f>
        <v>0</v>
      </c>
      <c r="BL276" s="17" t="s">
        <v>130</v>
      </c>
      <c r="BM276" s="231" t="s">
        <v>364</v>
      </c>
    </row>
    <row r="277" s="2" customFormat="1" ht="24.15" customHeight="1">
      <c r="A277" s="38"/>
      <c r="B277" s="39"/>
      <c r="C277" s="219" t="s">
        <v>365</v>
      </c>
      <c r="D277" s="219" t="s">
        <v>126</v>
      </c>
      <c r="E277" s="220" t="s">
        <v>366</v>
      </c>
      <c r="F277" s="221" t="s">
        <v>367</v>
      </c>
      <c r="G277" s="222" t="s">
        <v>236</v>
      </c>
      <c r="H277" s="223">
        <v>27.5</v>
      </c>
      <c r="I277" s="224"/>
      <c r="J277" s="225">
        <f>ROUND(I277*H277,2)</f>
        <v>0</v>
      </c>
      <c r="K277" s="226"/>
      <c r="L277" s="44"/>
      <c r="M277" s="227" t="s">
        <v>1</v>
      </c>
      <c r="N277" s="228" t="s">
        <v>41</v>
      </c>
      <c r="O277" s="91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130</v>
      </c>
      <c r="AT277" s="231" t="s">
        <v>126</v>
      </c>
      <c r="AU277" s="231" t="s">
        <v>86</v>
      </c>
      <c r="AY277" s="17" t="s">
        <v>124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84</v>
      </c>
      <c r="BK277" s="232">
        <f>ROUND(I277*H277,2)</f>
        <v>0</v>
      </c>
      <c r="BL277" s="17" t="s">
        <v>130</v>
      </c>
      <c r="BM277" s="231" t="s">
        <v>368</v>
      </c>
    </row>
    <row r="278" s="14" customFormat="1">
      <c r="A278" s="14"/>
      <c r="B278" s="245"/>
      <c r="C278" s="246"/>
      <c r="D278" s="235" t="s">
        <v>132</v>
      </c>
      <c r="E278" s="247" t="s">
        <v>1</v>
      </c>
      <c r="F278" s="248" t="s">
        <v>144</v>
      </c>
      <c r="G278" s="246"/>
      <c r="H278" s="247" t="s">
        <v>1</v>
      </c>
      <c r="I278" s="249"/>
      <c r="J278" s="246"/>
      <c r="K278" s="246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132</v>
      </c>
      <c r="AU278" s="254" t="s">
        <v>86</v>
      </c>
      <c r="AV278" s="14" t="s">
        <v>84</v>
      </c>
      <c r="AW278" s="14" t="s">
        <v>32</v>
      </c>
      <c r="AX278" s="14" t="s">
        <v>76</v>
      </c>
      <c r="AY278" s="254" t="s">
        <v>124</v>
      </c>
    </row>
    <row r="279" s="13" customFormat="1">
      <c r="A279" s="13"/>
      <c r="B279" s="233"/>
      <c r="C279" s="234"/>
      <c r="D279" s="235" t="s">
        <v>132</v>
      </c>
      <c r="E279" s="236" t="s">
        <v>1</v>
      </c>
      <c r="F279" s="237" t="s">
        <v>342</v>
      </c>
      <c r="G279" s="234"/>
      <c r="H279" s="238">
        <v>27.5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132</v>
      </c>
      <c r="AU279" s="244" t="s">
        <v>86</v>
      </c>
      <c r="AV279" s="13" t="s">
        <v>86</v>
      </c>
      <c r="AW279" s="13" t="s">
        <v>32</v>
      </c>
      <c r="AX279" s="13" t="s">
        <v>84</v>
      </c>
      <c r="AY279" s="244" t="s">
        <v>124</v>
      </c>
    </row>
    <row r="280" s="2" customFormat="1" ht="24.15" customHeight="1">
      <c r="A280" s="38"/>
      <c r="B280" s="39"/>
      <c r="C280" s="266" t="s">
        <v>369</v>
      </c>
      <c r="D280" s="266" t="s">
        <v>196</v>
      </c>
      <c r="E280" s="267" t="s">
        <v>370</v>
      </c>
      <c r="F280" s="268" t="s">
        <v>371</v>
      </c>
      <c r="G280" s="269" t="s">
        <v>236</v>
      </c>
      <c r="H280" s="270">
        <v>30.25</v>
      </c>
      <c r="I280" s="271"/>
      <c r="J280" s="272">
        <f>ROUND(I280*H280,2)</f>
        <v>0</v>
      </c>
      <c r="K280" s="273"/>
      <c r="L280" s="274"/>
      <c r="M280" s="275" t="s">
        <v>1</v>
      </c>
      <c r="N280" s="276" t="s">
        <v>41</v>
      </c>
      <c r="O280" s="91"/>
      <c r="P280" s="229">
        <f>O280*H280</f>
        <v>0</v>
      </c>
      <c r="Q280" s="229">
        <v>0.00027999999999999998</v>
      </c>
      <c r="R280" s="229">
        <f>Q280*H280</f>
        <v>0.0084700000000000001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175</v>
      </c>
      <c r="AT280" s="231" t="s">
        <v>196</v>
      </c>
      <c r="AU280" s="231" t="s">
        <v>86</v>
      </c>
      <c r="AY280" s="17" t="s">
        <v>124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84</v>
      </c>
      <c r="BK280" s="232">
        <f>ROUND(I280*H280,2)</f>
        <v>0</v>
      </c>
      <c r="BL280" s="17" t="s">
        <v>130</v>
      </c>
      <c r="BM280" s="231" t="s">
        <v>372</v>
      </c>
    </row>
    <row r="281" s="13" customFormat="1">
      <c r="A281" s="13"/>
      <c r="B281" s="233"/>
      <c r="C281" s="234"/>
      <c r="D281" s="235" t="s">
        <v>132</v>
      </c>
      <c r="E281" s="236" t="s">
        <v>1</v>
      </c>
      <c r="F281" s="237" t="s">
        <v>373</v>
      </c>
      <c r="G281" s="234"/>
      <c r="H281" s="238">
        <v>30.25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132</v>
      </c>
      <c r="AU281" s="244" t="s">
        <v>86</v>
      </c>
      <c r="AV281" s="13" t="s">
        <v>86</v>
      </c>
      <c r="AW281" s="13" t="s">
        <v>32</v>
      </c>
      <c r="AX281" s="13" t="s">
        <v>84</v>
      </c>
      <c r="AY281" s="244" t="s">
        <v>124</v>
      </c>
    </row>
    <row r="282" s="2" customFormat="1" ht="37.8" customHeight="1">
      <c r="A282" s="38"/>
      <c r="B282" s="39"/>
      <c r="C282" s="219" t="s">
        <v>374</v>
      </c>
      <c r="D282" s="219" t="s">
        <v>126</v>
      </c>
      <c r="E282" s="220" t="s">
        <v>375</v>
      </c>
      <c r="F282" s="221" t="s">
        <v>376</v>
      </c>
      <c r="G282" s="222" t="s">
        <v>236</v>
      </c>
      <c r="H282" s="223">
        <v>12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41</v>
      </c>
      <c r="O282" s="91"/>
      <c r="P282" s="229">
        <f>O282*H282</f>
        <v>0</v>
      </c>
      <c r="Q282" s="229">
        <v>1.0000000000000001E-05</v>
      </c>
      <c r="R282" s="229">
        <f>Q282*H282</f>
        <v>0.00012000000000000002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130</v>
      </c>
      <c r="AT282" s="231" t="s">
        <v>126</v>
      </c>
      <c r="AU282" s="231" t="s">
        <v>86</v>
      </c>
      <c r="AY282" s="17" t="s">
        <v>124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84</v>
      </c>
      <c r="BK282" s="232">
        <f>ROUND(I282*H282,2)</f>
        <v>0</v>
      </c>
      <c r="BL282" s="17" t="s">
        <v>130</v>
      </c>
      <c r="BM282" s="231" t="s">
        <v>377</v>
      </c>
    </row>
    <row r="283" s="14" customFormat="1">
      <c r="A283" s="14"/>
      <c r="B283" s="245"/>
      <c r="C283" s="246"/>
      <c r="D283" s="235" t="s">
        <v>132</v>
      </c>
      <c r="E283" s="247" t="s">
        <v>1</v>
      </c>
      <c r="F283" s="248" t="s">
        <v>146</v>
      </c>
      <c r="G283" s="246"/>
      <c r="H283" s="247" t="s">
        <v>1</v>
      </c>
      <c r="I283" s="249"/>
      <c r="J283" s="246"/>
      <c r="K283" s="246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132</v>
      </c>
      <c r="AU283" s="254" t="s">
        <v>86</v>
      </c>
      <c r="AV283" s="14" t="s">
        <v>84</v>
      </c>
      <c r="AW283" s="14" t="s">
        <v>32</v>
      </c>
      <c r="AX283" s="14" t="s">
        <v>76</v>
      </c>
      <c r="AY283" s="254" t="s">
        <v>124</v>
      </c>
    </row>
    <row r="284" s="13" customFormat="1">
      <c r="A284" s="13"/>
      <c r="B284" s="233"/>
      <c r="C284" s="234"/>
      <c r="D284" s="235" t="s">
        <v>132</v>
      </c>
      <c r="E284" s="236" t="s">
        <v>1</v>
      </c>
      <c r="F284" s="237" t="s">
        <v>347</v>
      </c>
      <c r="G284" s="234"/>
      <c r="H284" s="238">
        <v>9.5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132</v>
      </c>
      <c r="AU284" s="244" t="s">
        <v>86</v>
      </c>
      <c r="AV284" s="13" t="s">
        <v>86</v>
      </c>
      <c r="AW284" s="13" t="s">
        <v>32</v>
      </c>
      <c r="AX284" s="13" t="s">
        <v>76</v>
      </c>
      <c r="AY284" s="244" t="s">
        <v>124</v>
      </c>
    </row>
    <row r="285" s="14" customFormat="1">
      <c r="A285" s="14"/>
      <c r="B285" s="245"/>
      <c r="C285" s="246"/>
      <c r="D285" s="235" t="s">
        <v>132</v>
      </c>
      <c r="E285" s="247" t="s">
        <v>1</v>
      </c>
      <c r="F285" s="248" t="s">
        <v>148</v>
      </c>
      <c r="G285" s="246"/>
      <c r="H285" s="247" t="s">
        <v>1</v>
      </c>
      <c r="I285" s="249"/>
      <c r="J285" s="246"/>
      <c r="K285" s="246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132</v>
      </c>
      <c r="AU285" s="254" t="s">
        <v>86</v>
      </c>
      <c r="AV285" s="14" t="s">
        <v>84</v>
      </c>
      <c r="AW285" s="14" t="s">
        <v>32</v>
      </c>
      <c r="AX285" s="14" t="s">
        <v>76</v>
      </c>
      <c r="AY285" s="254" t="s">
        <v>124</v>
      </c>
    </row>
    <row r="286" s="13" customFormat="1">
      <c r="A286" s="13"/>
      <c r="B286" s="233"/>
      <c r="C286" s="234"/>
      <c r="D286" s="235" t="s">
        <v>132</v>
      </c>
      <c r="E286" s="236" t="s">
        <v>1</v>
      </c>
      <c r="F286" s="237" t="s">
        <v>348</v>
      </c>
      <c r="G286" s="234"/>
      <c r="H286" s="238">
        <v>2.5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132</v>
      </c>
      <c r="AU286" s="244" t="s">
        <v>86</v>
      </c>
      <c r="AV286" s="13" t="s">
        <v>86</v>
      </c>
      <c r="AW286" s="13" t="s">
        <v>32</v>
      </c>
      <c r="AX286" s="13" t="s">
        <v>76</v>
      </c>
      <c r="AY286" s="244" t="s">
        <v>124</v>
      </c>
    </row>
    <row r="287" s="15" customFormat="1">
      <c r="A287" s="15"/>
      <c r="B287" s="255"/>
      <c r="C287" s="256"/>
      <c r="D287" s="235" t="s">
        <v>132</v>
      </c>
      <c r="E287" s="257" t="s">
        <v>1</v>
      </c>
      <c r="F287" s="258" t="s">
        <v>152</v>
      </c>
      <c r="G287" s="256"/>
      <c r="H287" s="259">
        <v>12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5" t="s">
        <v>132</v>
      </c>
      <c r="AU287" s="265" t="s">
        <v>86</v>
      </c>
      <c r="AV287" s="15" t="s">
        <v>130</v>
      </c>
      <c r="AW287" s="15" t="s">
        <v>32</v>
      </c>
      <c r="AX287" s="15" t="s">
        <v>84</v>
      </c>
      <c r="AY287" s="265" t="s">
        <v>124</v>
      </c>
    </row>
    <row r="288" s="2" customFormat="1" ht="21.75" customHeight="1">
      <c r="A288" s="38"/>
      <c r="B288" s="39"/>
      <c r="C288" s="219" t="s">
        <v>378</v>
      </c>
      <c r="D288" s="219" t="s">
        <v>126</v>
      </c>
      <c r="E288" s="220" t="s">
        <v>379</v>
      </c>
      <c r="F288" s="221" t="s">
        <v>380</v>
      </c>
      <c r="G288" s="222" t="s">
        <v>246</v>
      </c>
      <c r="H288" s="223">
        <v>1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41</v>
      </c>
      <c r="O288" s="91"/>
      <c r="P288" s="229">
        <f>O288*H288</f>
        <v>0</v>
      </c>
      <c r="Q288" s="229">
        <v>0.0097300000000000008</v>
      </c>
      <c r="R288" s="229">
        <f>Q288*H288</f>
        <v>0.0097300000000000008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130</v>
      </c>
      <c r="AT288" s="231" t="s">
        <v>126</v>
      </c>
      <c r="AU288" s="231" t="s">
        <v>86</v>
      </c>
      <c r="AY288" s="17" t="s">
        <v>124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84</v>
      </c>
      <c r="BK288" s="232">
        <f>ROUND(I288*H288,2)</f>
        <v>0</v>
      </c>
      <c r="BL288" s="17" t="s">
        <v>130</v>
      </c>
      <c r="BM288" s="231" t="s">
        <v>381</v>
      </c>
    </row>
    <row r="289" s="2" customFormat="1" ht="16.5" customHeight="1">
      <c r="A289" s="38"/>
      <c r="B289" s="39"/>
      <c r="C289" s="219" t="s">
        <v>382</v>
      </c>
      <c r="D289" s="219" t="s">
        <v>126</v>
      </c>
      <c r="E289" s="220" t="s">
        <v>383</v>
      </c>
      <c r="F289" s="221" t="s">
        <v>384</v>
      </c>
      <c r="G289" s="222" t="s">
        <v>246</v>
      </c>
      <c r="H289" s="223">
        <v>1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41</v>
      </c>
      <c r="O289" s="91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130</v>
      </c>
      <c r="AT289" s="231" t="s">
        <v>126</v>
      </c>
      <c r="AU289" s="231" t="s">
        <v>86</v>
      </c>
      <c r="AY289" s="17" t="s">
        <v>124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84</v>
      </c>
      <c r="BK289" s="232">
        <f>ROUND(I289*H289,2)</f>
        <v>0</v>
      </c>
      <c r="BL289" s="17" t="s">
        <v>130</v>
      </c>
      <c r="BM289" s="231" t="s">
        <v>385</v>
      </c>
    </row>
    <row r="290" s="2" customFormat="1" ht="24.15" customHeight="1">
      <c r="A290" s="38"/>
      <c r="B290" s="39"/>
      <c r="C290" s="266" t="s">
        <v>386</v>
      </c>
      <c r="D290" s="266" t="s">
        <v>196</v>
      </c>
      <c r="E290" s="267" t="s">
        <v>387</v>
      </c>
      <c r="F290" s="268" t="s">
        <v>388</v>
      </c>
      <c r="G290" s="269" t="s">
        <v>246</v>
      </c>
      <c r="H290" s="270">
        <v>1</v>
      </c>
      <c r="I290" s="271"/>
      <c r="J290" s="272">
        <f>ROUND(I290*H290,2)</f>
        <v>0</v>
      </c>
      <c r="K290" s="273"/>
      <c r="L290" s="274"/>
      <c r="M290" s="275" t="s">
        <v>1</v>
      </c>
      <c r="N290" s="276" t="s">
        <v>41</v>
      </c>
      <c r="O290" s="91"/>
      <c r="P290" s="229">
        <f>O290*H290</f>
        <v>0</v>
      </c>
      <c r="Q290" s="229">
        <v>0.0089999999999999993</v>
      </c>
      <c r="R290" s="229">
        <f>Q290*H290</f>
        <v>0.0089999999999999993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175</v>
      </c>
      <c r="AT290" s="231" t="s">
        <v>196</v>
      </c>
      <c r="AU290" s="231" t="s">
        <v>86</v>
      </c>
      <c r="AY290" s="17" t="s">
        <v>124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84</v>
      </c>
      <c r="BK290" s="232">
        <f>ROUND(I290*H290,2)</f>
        <v>0</v>
      </c>
      <c r="BL290" s="17" t="s">
        <v>130</v>
      </c>
      <c r="BM290" s="231" t="s">
        <v>389</v>
      </c>
    </row>
    <row r="291" s="2" customFormat="1" ht="21.75" customHeight="1">
      <c r="A291" s="38"/>
      <c r="B291" s="39"/>
      <c r="C291" s="219" t="s">
        <v>390</v>
      </c>
      <c r="D291" s="219" t="s">
        <v>126</v>
      </c>
      <c r="E291" s="220" t="s">
        <v>391</v>
      </c>
      <c r="F291" s="221" t="s">
        <v>392</v>
      </c>
      <c r="G291" s="222" t="s">
        <v>236</v>
      </c>
      <c r="H291" s="223">
        <v>39.5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41</v>
      </c>
      <c r="O291" s="91"/>
      <c r="P291" s="229">
        <f>O291*H291</f>
        <v>0</v>
      </c>
      <c r="Q291" s="229">
        <v>6.9999999999999994E-05</v>
      </c>
      <c r="R291" s="229">
        <f>Q291*H291</f>
        <v>0.0027649999999999997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130</v>
      </c>
      <c r="AT291" s="231" t="s">
        <v>126</v>
      </c>
      <c r="AU291" s="231" t="s">
        <v>86</v>
      </c>
      <c r="AY291" s="17" t="s">
        <v>124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84</v>
      </c>
      <c r="BK291" s="232">
        <f>ROUND(I291*H291,2)</f>
        <v>0</v>
      </c>
      <c r="BL291" s="17" t="s">
        <v>130</v>
      </c>
      <c r="BM291" s="231" t="s">
        <v>393</v>
      </c>
    </row>
    <row r="292" s="13" customFormat="1">
      <c r="A292" s="13"/>
      <c r="B292" s="233"/>
      <c r="C292" s="234"/>
      <c r="D292" s="235" t="s">
        <v>132</v>
      </c>
      <c r="E292" s="236" t="s">
        <v>1</v>
      </c>
      <c r="F292" s="237" t="s">
        <v>394</v>
      </c>
      <c r="G292" s="234"/>
      <c r="H292" s="238">
        <v>39.5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132</v>
      </c>
      <c r="AU292" s="244" t="s">
        <v>86</v>
      </c>
      <c r="AV292" s="13" t="s">
        <v>86</v>
      </c>
      <c r="AW292" s="13" t="s">
        <v>32</v>
      </c>
      <c r="AX292" s="13" t="s">
        <v>84</v>
      </c>
      <c r="AY292" s="244" t="s">
        <v>124</v>
      </c>
    </row>
    <row r="293" s="12" customFormat="1" ht="22.8" customHeight="1">
      <c r="A293" s="12"/>
      <c r="B293" s="203"/>
      <c r="C293" s="204"/>
      <c r="D293" s="205" t="s">
        <v>75</v>
      </c>
      <c r="E293" s="217" t="s">
        <v>179</v>
      </c>
      <c r="F293" s="217" t="s">
        <v>395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SUM(P294:P304)</f>
        <v>0</v>
      </c>
      <c r="Q293" s="211"/>
      <c r="R293" s="212">
        <f>SUM(R294:R304)</f>
        <v>6.1589509820000004</v>
      </c>
      <c r="S293" s="211"/>
      <c r="T293" s="213">
        <f>SUM(T294:T304)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84</v>
      </c>
      <c r="AT293" s="215" t="s">
        <v>75</v>
      </c>
      <c r="AU293" s="215" t="s">
        <v>84</v>
      </c>
      <c r="AY293" s="214" t="s">
        <v>124</v>
      </c>
      <c r="BK293" s="216">
        <f>SUM(BK294:BK304)</f>
        <v>0</v>
      </c>
    </row>
    <row r="294" s="2" customFormat="1" ht="33" customHeight="1">
      <c r="A294" s="38"/>
      <c r="B294" s="39"/>
      <c r="C294" s="219" t="s">
        <v>396</v>
      </c>
      <c r="D294" s="219" t="s">
        <v>126</v>
      </c>
      <c r="E294" s="220" t="s">
        <v>397</v>
      </c>
      <c r="F294" s="221" t="s">
        <v>398</v>
      </c>
      <c r="G294" s="222" t="s">
        <v>236</v>
      </c>
      <c r="H294" s="223">
        <v>21.895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41</v>
      </c>
      <c r="O294" s="91"/>
      <c r="P294" s="229">
        <f>O294*H294</f>
        <v>0</v>
      </c>
      <c r="Q294" s="229">
        <v>0.14041960000000001</v>
      </c>
      <c r="R294" s="229">
        <f>Q294*H294</f>
        <v>3.0744871420000002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130</v>
      </c>
      <c r="AT294" s="231" t="s">
        <v>126</v>
      </c>
      <c r="AU294" s="231" t="s">
        <v>86</v>
      </c>
      <c r="AY294" s="17" t="s">
        <v>124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84</v>
      </c>
      <c r="BK294" s="232">
        <f>ROUND(I294*H294,2)</f>
        <v>0</v>
      </c>
      <c r="BL294" s="17" t="s">
        <v>130</v>
      </c>
      <c r="BM294" s="231" t="s">
        <v>399</v>
      </c>
    </row>
    <row r="295" s="14" customFormat="1">
      <c r="A295" s="14"/>
      <c r="B295" s="245"/>
      <c r="C295" s="246"/>
      <c r="D295" s="235" t="s">
        <v>132</v>
      </c>
      <c r="E295" s="247" t="s">
        <v>1</v>
      </c>
      <c r="F295" s="248" t="s">
        <v>293</v>
      </c>
      <c r="G295" s="246"/>
      <c r="H295" s="247" t="s">
        <v>1</v>
      </c>
      <c r="I295" s="249"/>
      <c r="J295" s="246"/>
      <c r="K295" s="246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132</v>
      </c>
      <c r="AU295" s="254" t="s">
        <v>86</v>
      </c>
      <c r="AV295" s="14" t="s">
        <v>84</v>
      </c>
      <c r="AW295" s="14" t="s">
        <v>32</v>
      </c>
      <c r="AX295" s="14" t="s">
        <v>76</v>
      </c>
      <c r="AY295" s="254" t="s">
        <v>124</v>
      </c>
    </row>
    <row r="296" s="13" customFormat="1">
      <c r="A296" s="13"/>
      <c r="B296" s="233"/>
      <c r="C296" s="234"/>
      <c r="D296" s="235" t="s">
        <v>132</v>
      </c>
      <c r="E296" s="236" t="s">
        <v>1</v>
      </c>
      <c r="F296" s="237" t="s">
        <v>400</v>
      </c>
      <c r="G296" s="234"/>
      <c r="H296" s="238">
        <v>14.4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132</v>
      </c>
      <c r="AU296" s="244" t="s">
        <v>86</v>
      </c>
      <c r="AV296" s="13" t="s">
        <v>86</v>
      </c>
      <c r="AW296" s="13" t="s">
        <v>32</v>
      </c>
      <c r="AX296" s="13" t="s">
        <v>76</v>
      </c>
      <c r="AY296" s="244" t="s">
        <v>124</v>
      </c>
    </row>
    <row r="297" s="14" customFormat="1">
      <c r="A297" s="14"/>
      <c r="B297" s="245"/>
      <c r="C297" s="246"/>
      <c r="D297" s="235" t="s">
        <v>132</v>
      </c>
      <c r="E297" s="247" t="s">
        <v>1</v>
      </c>
      <c r="F297" s="248" t="s">
        <v>401</v>
      </c>
      <c r="G297" s="246"/>
      <c r="H297" s="247" t="s">
        <v>1</v>
      </c>
      <c r="I297" s="249"/>
      <c r="J297" s="246"/>
      <c r="K297" s="246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132</v>
      </c>
      <c r="AU297" s="254" t="s">
        <v>86</v>
      </c>
      <c r="AV297" s="14" t="s">
        <v>84</v>
      </c>
      <c r="AW297" s="14" t="s">
        <v>32</v>
      </c>
      <c r="AX297" s="14" t="s">
        <v>76</v>
      </c>
      <c r="AY297" s="254" t="s">
        <v>124</v>
      </c>
    </row>
    <row r="298" s="13" customFormat="1">
      <c r="A298" s="13"/>
      <c r="B298" s="233"/>
      <c r="C298" s="234"/>
      <c r="D298" s="235" t="s">
        <v>132</v>
      </c>
      <c r="E298" s="236" t="s">
        <v>1</v>
      </c>
      <c r="F298" s="237" t="s">
        <v>402</v>
      </c>
      <c r="G298" s="234"/>
      <c r="H298" s="238">
        <v>7.4950000000000001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132</v>
      </c>
      <c r="AU298" s="244" t="s">
        <v>86</v>
      </c>
      <c r="AV298" s="13" t="s">
        <v>86</v>
      </c>
      <c r="AW298" s="13" t="s">
        <v>32</v>
      </c>
      <c r="AX298" s="13" t="s">
        <v>76</v>
      </c>
      <c r="AY298" s="244" t="s">
        <v>124</v>
      </c>
    </row>
    <row r="299" s="15" customFormat="1">
      <c r="A299" s="15"/>
      <c r="B299" s="255"/>
      <c r="C299" s="256"/>
      <c r="D299" s="235" t="s">
        <v>132</v>
      </c>
      <c r="E299" s="257" t="s">
        <v>1</v>
      </c>
      <c r="F299" s="258" t="s">
        <v>152</v>
      </c>
      <c r="G299" s="256"/>
      <c r="H299" s="259">
        <v>21.895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132</v>
      </c>
      <c r="AU299" s="265" t="s">
        <v>86</v>
      </c>
      <c r="AV299" s="15" t="s">
        <v>130</v>
      </c>
      <c r="AW299" s="15" t="s">
        <v>32</v>
      </c>
      <c r="AX299" s="15" t="s">
        <v>84</v>
      </c>
      <c r="AY299" s="265" t="s">
        <v>124</v>
      </c>
    </row>
    <row r="300" s="2" customFormat="1" ht="78" customHeight="1">
      <c r="A300" s="38"/>
      <c r="B300" s="39"/>
      <c r="C300" s="219" t="s">
        <v>403</v>
      </c>
      <c r="D300" s="219" t="s">
        <v>126</v>
      </c>
      <c r="E300" s="220" t="s">
        <v>404</v>
      </c>
      <c r="F300" s="221" t="s">
        <v>405</v>
      </c>
      <c r="G300" s="222" t="s">
        <v>324</v>
      </c>
      <c r="H300" s="223">
        <v>1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41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406</v>
      </c>
      <c r="AT300" s="231" t="s">
        <v>126</v>
      </c>
      <c r="AU300" s="231" t="s">
        <v>86</v>
      </c>
      <c r="AY300" s="17" t="s">
        <v>124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84</v>
      </c>
      <c r="BK300" s="232">
        <f>ROUND(I300*H300,2)</f>
        <v>0</v>
      </c>
      <c r="BL300" s="17" t="s">
        <v>406</v>
      </c>
      <c r="BM300" s="231" t="s">
        <v>407</v>
      </c>
    </row>
    <row r="301" s="2" customFormat="1" ht="16.5" customHeight="1">
      <c r="A301" s="38"/>
      <c r="B301" s="39"/>
      <c r="C301" s="266" t="s">
        <v>408</v>
      </c>
      <c r="D301" s="266" t="s">
        <v>196</v>
      </c>
      <c r="E301" s="267" t="s">
        <v>409</v>
      </c>
      <c r="F301" s="268" t="s">
        <v>410</v>
      </c>
      <c r="G301" s="269" t="s">
        <v>236</v>
      </c>
      <c r="H301" s="270">
        <v>24.085000000000001</v>
      </c>
      <c r="I301" s="271"/>
      <c r="J301" s="272">
        <f>ROUND(I301*H301,2)</f>
        <v>0</v>
      </c>
      <c r="K301" s="273"/>
      <c r="L301" s="274"/>
      <c r="M301" s="275" t="s">
        <v>1</v>
      </c>
      <c r="N301" s="276" t="s">
        <v>41</v>
      </c>
      <c r="O301" s="91"/>
      <c r="P301" s="229">
        <f>O301*H301</f>
        <v>0</v>
      </c>
      <c r="Q301" s="229">
        <v>0.045999999999999999</v>
      </c>
      <c r="R301" s="229">
        <f>Q301*H301</f>
        <v>1.10791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175</v>
      </c>
      <c r="AT301" s="231" t="s">
        <v>196</v>
      </c>
      <c r="AU301" s="231" t="s">
        <v>86</v>
      </c>
      <c r="AY301" s="17" t="s">
        <v>124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84</v>
      </c>
      <c r="BK301" s="232">
        <f>ROUND(I301*H301,2)</f>
        <v>0</v>
      </c>
      <c r="BL301" s="17" t="s">
        <v>130</v>
      </c>
      <c r="BM301" s="231" t="s">
        <v>411</v>
      </c>
    </row>
    <row r="302" s="13" customFormat="1">
      <c r="A302" s="13"/>
      <c r="B302" s="233"/>
      <c r="C302" s="234"/>
      <c r="D302" s="235" t="s">
        <v>132</v>
      </c>
      <c r="E302" s="236" t="s">
        <v>1</v>
      </c>
      <c r="F302" s="237" t="s">
        <v>412</v>
      </c>
      <c r="G302" s="234"/>
      <c r="H302" s="238">
        <v>24.085000000000001</v>
      </c>
      <c r="I302" s="239"/>
      <c r="J302" s="234"/>
      <c r="K302" s="234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132</v>
      </c>
      <c r="AU302" s="244" t="s">
        <v>86</v>
      </c>
      <c r="AV302" s="13" t="s">
        <v>86</v>
      </c>
      <c r="AW302" s="13" t="s">
        <v>32</v>
      </c>
      <c r="AX302" s="13" t="s">
        <v>84</v>
      </c>
      <c r="AY302" s="244" t="s">
        <v>124</v>
      </c>
    </row>
    <row r="303" s="2" customFormat="1" ht="24.15" customHeight="1">
      <c r="A303" s="38"/>
      <c r="B303" s="39"/>
      <c r="C303" s="219" t="s">
        <v>413</v>
      </c>
      <c r="D303" s="219" t="s">
        <v>126</v>
      </c>
      <c r="E303" s="220" t="s">
        <v>414</v>
      </c>
      <c r="F303" s="221" t="s">
        <v>415</v>
      </c>
      <c r="G303" s="222" t="s">
        <v>136</v>
      </c>
      <c r="H303" s="223">
        <v>0.876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41</v>
      </c>
      <c r="O303" s="91"/>
      <c r="P303" s="229">
        <f>O303*H303</f>
        <v>0</v>
      </c>
      <c r="Q303" s="229">
        <v>2.2563399999999998</v>
      </c>
      <c r="R303" s="229">
        <f>Q303*H303</f>
        <v>1.9765538399999998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130</v>
      </c>
      <c r="AT303" s="231" t="s">
        <v>126</v>
      </c>
      <c r="AU303" s="231" t="s">
        <v>86</v>
      </c>
      <c r="AY303" s="17" t="s">
        <v>124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84</v>
      </c>
      <c r="BK303" s="232">
        <f>ROUND(I303*H303,2)</f>
        <v>0</v>
      </c>
      <c r="BL303" s="17" t="s">
        <v>130</v>
      </c>
      <c r="BM303" s="231" t="s">
        <v>416</v>
      </c>
    </row>
    <row r="304" s="13" customFormat="1">
      <c r="A304" s="13"/>
      <c r="B304" s="233"/>
      <c r="C304" s="234"/>
      <c r="D304" s="235" t="s">
        <v>132</v>
      </c>
      <c r="E304" s="236" t="s">
        <v>1</v>
      </c>
      <c r="F304" s="237" t="s">
        <v>417</v>
      </c>
      <c r="G304" s="234"/>
      <c r="H304" s="238">
        <v>0.876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132</v>
      </c>
      <c r="AU304" s="244" t="s">
        <v>86</v>
      </c>
      <c r="AV304" s="13" t="s">
        <v>86</v>
      </c>
      <c r="AW304" s="13" t="s">
        <v>32</v>
      </c>
      <c r="AX304" s="13" t="s">
        <v>84</v>
      </c>
      <c r="AY304" s="244" t="s">
        <v>124</v>
      </c>
    </row>
    <row r="305" s="12" customFormat="1" ht="22.8" customHeight="1">
      <c r="A305" s="12"/>
      <c r="B305" s="203"/>
      <c r="C305" s="204"/>
      <c r="D305" s="205" t="s">
        <v>75</v>
      </c>
      <c r="E305" s="217" t="s">
        <v>418</v>
      </c>
      <c r="F305" s="217" t="s">
        <v>419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SUM(P306:P310)</f>
        <v>0</v>
      </c>
      <c r="Q305" s="211"/>
      <c r="R305" s="212">
        <f>SUM(R306:R310)</f>
        <v>0</v>
      </c>
      <c r="S305" s="211"/>
      <c r="T305" s="213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84</v>
      </c>
      <c r="AT305" s="215" t="s">
        <v>75</v>
      </c>
      <c r="AU305" s="215" t="s">
        <v>84</v>
      </c>
      <c r="AY305" s="214" t="s">
        <v>124</v>
      </c>
      <c r="BK305" s="216">
        <f>SUM(BK306:BK310)</f>
        <v>0</v>
      </c>
    </row>
    <row r="306" s="2" customFormat="1" ht="24.15" customHeight="1">
      <c r="A306" s="38"/>
      <c r="B306" s="39"/>
      <c r="C306" s="219" t="s">
        <v>420</v>
      </c>
      <c r="D306" s="219" t="s">
        <v>126</v>
      </c>
      <c r="E306" s="220" t="s">
        <v>421</v>
      </c>
      <c r="F306" s="221" t="s">
        <v>422</v>
      </c>
      <c r="G306" s="222" t="s">
        <v>172</v>
      </c>
      <c r="H306" s="223">
        <v>2.3570000000000002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41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130</v>
      </c>
      <c r="AT306" s="231" t="s">
        <v>126</v>
      </c>
      <c r="AU306" s="231" t="s">
        <v>86</v>
      </c>
      <c r="AY306" s="17" t="s">
        <v>124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84</v>
      </c>
      <c r="BK306" s="232">
        <f>ROUND(I306*H306,2)</f>
        <v>0</v>
      </c>
      <c r="BL306" s="17" t="s">
        <v>130</v>
      </c>
      <c r="BM306" s="231" t="s">
        <v>423</v>
      </c>
    </row>
    <row r="307" s="2" customFormat="1" ht="24.15" customHeight="1">
      <c r="A307" s="38"/>
      <c r="B307" s="39"/>
      <c r="C307" s="219" t="s">
        <v>424</v>
      </c>
      <c r="D307" s="219" t="s">
        <v>126</v>
      </c>
      <c r="E307" s="220" t="s">
        <v>425</v>
      </c>
      <c r="F307" s="221" t="s">
        <v>426</v>
      </c>
      <c r="G307" s="222" t="s">
        <v>172</v>
      </c>
      <c r="H307" s="223">
        <v>2.3570000000000002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41</v>
      </c>
      <c r="O307" s="91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130</v>
      </c>
      <c r="AT307" s="231" t="s">
        <v>126</v>
      </c>
      <c r="AU307" s="231" t="s">
        <v>86</v>
      </c>
      <c r="AY307" s="17" t="s">
        <v>124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84</v>
      </c>
      <c r="BK307" s="232">
        <f>ROUND(I307*H307,2)</f>
        <v>0</v>
      </c>
      <c r="BL307" s="17" t="s">
        <v>130</v>
      </c>
      <c r="BM307" s="231" t="s">
        <v>427</v>
      </c>
    </row>
    <row r="308" s="2" customFormat="1" ht="24.15" customHeight="1">
      <c r="A308" s="38"/>
      <c r="B308" s="39"/>
      <c r="C308" s="219" t="s">
        <v>428</v>
      </c>
      <c r="D308" s="219" t="s">
        <v>126</v>
      </c>
      <c r="E308" s="220" t="s">
        <v>429</v>
      </c>
      <c r="F308" s="221" t="s">
        <v>430</v>
      </c>
      <c r="G308" s="222" t="s">
        <v>172</v>
      </c>
      <c r="H308" s="223">
        <v>11.785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41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130</v>
      </c>
      <c r="AT308" s="231" t="s">
        <v>126</v>
      </c>
      <c r="AU308" s="231" t="s">
        <v>86</v>
      </c>
      <c r="AY308" s="17" t="s">
        <v>124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84</v>
      </c>
      <c r="BK308" s="232">
        <f>ROUND(I308*H308,2)</f>
        <v>0</v>
      </c>
      <c r="BL308" s="17" t="s">
        <v>130</v>
      </c>
      <c r="BM308" s="231" t="s">
        <v>431</v>
      </c>
    </row>
    <row r="309" s="13" customFormat="1">
      <c r="A309" s="13"/>
      <c r="B309" s="233"/>
      <c r="C309" s="234"/>
      <c r="D309" s="235" t="s">
        <v>132</v>
      </c>
      <c r="E309" s="236" t="s">
        <v>1</v>
      </c>
      <c r="F309" s="237" t="s">
        <v>432</v>
      </c>
      <c r="G309" s="234"/>
      <c r="H309" s="238">
        <v>11.785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132</v>
      </c>
      <c r="AU309" s="244" t="s">
        <v>86</v>
      </c>
      <c r="AV309" s="13" t="s">
        <v>86</v>
      </c>
      <c r="AW309" s="13" t="s">
        <v>32</v>
      </c>
      <c r="AX309" s="13" t="s">
        <v>84</v>
      </c>
      <c r="AY309" s="244" t="s">
        <v>124</v>
      </c>
    </row>
    <row r="310" s="2" customFormat="1" ht="33" customHeight="1">
      <c r="A310" s="38"/>
      <c r="B310" s="39"/>
      <c r="C310" s="219" t="s">
        <v>433</v>
      </c>
      <c r="D310" s="219" t="s">
        <v>126</v>
      </c>
      <c r="E310" s="220" t="s">
        <v>434</v>
      </c>
      <c r="F310" s="221" t="s">
        <v>435</v>
      </c>
      <c r="G310" s="222" t="s">
        <v>172</v>
      </c>
      <c r="H310" s="223">
        <v>2.3570000000000002</v>
      </c>
      <c r="I310" s="224"/>
      <c r="J310" s="225">
        <f>ROUND(I310*H310,2)</f>
        <v>0</v>
      </c>
      <c r="K310" s="226"/>
      <c r="L310" s="44"/>
      <c r="M310" s="227" t="s">
        <v>1</v>
      </c>
      <c r="N310" s="228" t="s">
        <v>41</v>
      </c>
      <c r="O310" s="91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1" t="s">
        <v>130</v>
      </c>
      <c r="AT310" s="231" t="s">
        <v>126</v>
      </c>
      <c r="AU310" s="231" t="s">
        <v>86</v>
      </c>
      <c r="AY310" s="17" t="s">
        <v>124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7" t="s">
        <v>84</v>
      </c>
      <c r="BK310" s="232">
        <f>ROUND(I310*H310,2)</f>
        <v>0</v>
      </c>
      <c r="BL310" s="17" t="s">
        <v>130</v>
      </c>
      <c r="BM310" s="231" t="s">
        <v>436</v>
      </c>
    </row>
    <row r="311" s="12" customFormat="1" ht="22.8" customHeight="1">
      <c r="A311" s="12"/>
      <c r="B311" s="203"/>
      <c r="C311" s="204"/>
      <c r="D311" s="205" t="s">
        <v>75</v>
      </c>
      <c r="E311" s="217" t="s">
        <v>437</v>
      </c>
      <c r="F311" s="217" t="s">
        <v>438</v>
      </c>
      <c r="G311" s="204"/>
      <c r="H311" s="204"/>
      <c r="I311" s="207"/>
      <c r="J311" s="218">
        <f>BK311</f>
        <v>0</v>
      </c>
      <c r="K311" s="204"/>
      <c r="L311" s="209"/>
      <c r="M311" s="210"/>
      <c r="N311" s="211"/>
      <c r="O311" s="211"/>
      <c r="P311" s="212">
        <f>P312</f>
        <v>0</v>
      </c>
      <c r="Q311" s="211"/>
      <c r="R311" s="212">
        <f>R312</f>
        <v>0</v>
      </c>
      <c r="S311" s="211"/>
      <c r="T311" s="213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4" t="s">
        <v>84</v>
      </c>
      <c r="AT311" s="215" t="s">
        <v>75</v>
      </c>
      <c r="AU311" s="215" t="s">
        <v>84</v>
      </c>
      <c r="AY311" s="214" t="s">
        <v>124</v>
      </c>
      <c r="BK311" s="216">
        <f>BK312</f>
        <v>0</v>
      </c>
    </row>
    <row r="312" s="2" customFormat="1" ht="21.75" customHeight="1">
      <c r="A312" s="38"/>
      <c r="B312" s="39"/>
      <c r="C312" s="219" t="s">
        <v>439</v>
      </c>
      <c r="D312" s="219" t="s">
        <v>126</v>
      </c>
      <c r="E312" s="220" t="s">
        <v>440</v>
      </c>
      <c r="F312" s="221" t="s">
        <v>441</v>
      </c>
      <c r="G312" s="222" t="s">
        <v>172</v>
      </c>
      <c r="H312" s="223">
        <v>99.563000000000002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41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130</v>
      </c>
      <c r="AT312" s="231" t="s">
        <v>126</v>
      </c>
      <c r="AU312" s="231" t="s">
        <v>86</v>
      </c>
      <c r="AY312" s="17" t="s">
        <v>124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84</v>
      </c>
      <c r="BK312" s="232">
        <f>ROUND(I312*H312,2)</f>
        <v>0</v>
      </c>
      <c r="BL312" s="17" t="s">
        <v>130</v>
      </c>
      <c r="BM312" s="231" t="s">
        <v>442</v>
      </c>
    </row>
    <row r="313" s="12" customFormat="1" ht="25.92" customHeight="1">
      <c r="A313" s="12"/>
      <c r="B313" s="203"/>
      <c r="C313" s="204"/>
      <c r="D313" s="205" t="s">
        <v>75</v>
      </c>
      <c r="E313" s="206" t="s">
        <v>443</v>
      </c>
      <c r="F313" s="206" t="s">
        <v>444</v>
      </c>
      <c r="G313" s="204"/>
      <c r="H313" s="204"/>
      <c r="I313" s="207"/>
      <c r="J313" s="208">
        <f>BK313</f>
        <v>0</v>
      </c>
      <c r="K313" s="204"/>
      <c r="L313" s="209"/>
      <c r="M313" s="210"/>
      <c r="N313" s="211"/>
      <c r="O313" s="211"/>
      <c r="P313" s="212">
        <f>P314+P319</f>
        <v>0</v>
      </c>
      <c r="Q313" s="211"/>
      <c r="R313" s="212">
        <f>R314+R319</f>
        <v>0.057854999999999997</v>
      </c>
      <c r="S313" s="211"/>
      <c r="T313" s="213">
        <f>T314+T319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86</v>
      </c>
      <c r="AT313" s="215" t="s">
        <v>75</v>
      </c>
      <c r="AU313" s="215" t="s">
        <v>76</v>
      </c>
      <c r="AY313" s="214" t="s">
        <v>124</v>
      </c>
      <c r="BK313" s="216">
        <f>BK314+BK319</f>
        <v>0</v>
      </c>
    </row>
    <row r="314" s="12" customFormat="1" ht="22.8" customHeight="1">
      <c r="A314" s="12"/>
      <c r="B314" s="203"/>
      <c r="C314" s="204"/>
      <c r="D314" s="205" t="s">
        <v>75</v>
      </c>
      <c r="E314" s="217" t="s">
        <v>445</v>
      </c>
      <c r="F314" s="217" t="s">
        <v>446</v>
      </c>
      <c r="G314" s="204"/>
      <c r="H314" s="204"/>
      <c r="I314" s="207"/>
      <c r="J314" s="218">
        <f>BK314</f>
        <v>0</v>
      </c>
      <c r="K314" s="204"/>
      <c r="L314" s="209"/>
      <c r="M314" s="210"/>
      <c r="N314" s="211"/>
      <c r="O314" s="211"/>
      <c r="P314" s="212">
        <f>SUM(P315:P318)</f>
        <v>0</v>
      </c>
      <c r="Q314" s="211"/>
      <c r="R314" s="212">
        <f>SUM(R315:R318)</f>
        <v>0.017399999999999999</v>
      </c>
      <c r="S314" s="211"/>
      <c r="T314" s="213">
        <f>SUM(T315:T318)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4" t="s">
        <v>86</v>
      </c>
      <c r="AT314" s="215" t="s">
        <v>75</v>
      </c>
      <c r="AU314" s="215" t="s">
        <v>84</v>
      </c>
      <c r="AY314" s="214" t="s">
        <v>124</v>
      </c>
      <c r="BK314" s="216">
        <f>SUM(BK315:BK318)</f>
        <v>0</v>
      </c>
    </row>
    <row r="315" s="2" customFormat="1" ht="16.5" customHeight="1">
      <c r="A315" s="38"/>
      <c r="B315" s="39"/>
      <c r="C315" s="219" t="s">
        <v>447</v>
      </c>
      <c r="D315" s="219" t="s">
        <v>126</v>
      </c>
      <c r="E315" s="220" t="s">
        <v>448</v>
      </c>
      <c r="F315" s="221" t="s">
        <v>449</v>
      </c>
      <c r="G315" s="222" t="s">
        <v>246</v>
      </c>
      <c r="H315" s="223">
        <v>4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41</v>
      </c>
      <c r="O315" s="91"/>
      <c r="P315" s="229">
        <f>O315*H315</f>
        <v>0</v>
      </c>
      <c r="Q315" s="229">
        <v>0.00165</v>
      </c>
      <c r="R315" s="229">
        <f>Q315*H315</f>
        <v>0.0066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217</v>
      </c>
      <c r="AT315" s="231" t="s">
        <v>126</v>
      </c>
      <c r="AU315" s="231" t="s">
        <v>86</v>
      </c>
      <c r="AY315" s="17" t="s">
        <v>124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84</v>
      </c>
      <c r="BK315" s="232">
        <f>ROUND(I315*H315,2)</f>
        <v>0</v>
      </c>
      <c r="BL315" s="17" t="s">
        <v>217</v>
      </c>
      <c r="BM315" s="231" t="s">
        <v>450</v>
      </c>
    </row>
    <row r="316" s="2" customFormat="1" ht="24.15" customHeight="1">
      <c r="A316" s="38"/>
      <c r="B316" s="39"/>
      <c r="C316" s="266" t="s">
        <v>451</v>
      </c>
      <c r="D316" s="266" t="s">
        <v>196</v>
      </c>
      <c r="E316" s="267" t="s">
        <v>452</v>
      </c>
      <c r="F316" s="268" t="s">
        <v>453</v>
      </c>
      <c r="G316" s="269" t="s">
        <v>246</v>
      </c>
      <c r="H316" s="270">
        <v>4</v>
      </c>
      <c r="I316" s="271"/>
      <c r="J316" s="272">
        <f>ROUND(I316*H316,2)</f>
        <v>0</v>
      </c>
      <c r="K316" s="273"/>
      <c r="L316" s="274"/>
      <c r="M316" s="275" t="s">
        <v>1</v>
      </c>
      <c r="N316" s="276" t="s">
        <v>41</v>
      </c>
      <c r="O316" s="91"/>
      <c r="P316" s="229">
        <f>O316*H316</f>
        <v>0</v>
      </c>
      <c r="Q316" s="229">
        <v>0.0027000000000000001</v>
      </c>
      <c r="R316" s="229">
        <f>Q316*H316</f>
        <v>0.010800000000000001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303</v>
      </c>
      <c r="AT316" s="231" t="s">
        <v>196</v>
      </c>
      <c r="AU316" s="231" t="s">
        <v>86</v>
      </c>
      <c r="AY316" s="17" t="s">
        <v>124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84</v>
      </c>
      <c r="BK316" s="232">
        <f>ROUND(I316*H316,2)</f>
        <v>0</v>
      </c>
      <c r="BL316" s="17" t="s">
        <v>217</v>
      </c>
      <c r="BM316" s="231" t="s">
        <v>454</v>
      </c>
    </row>
    <row r="317" s="2" customFormat="1" ht="24.15" customHeight="1">
      <c r="A317" s="38"/>
      <c r="B317" s="39"/>
      <c r="C317" s="219" t="s">
        <v>455</v>
      </c>
      <c r="D317" s="219" t="s">
        <v>126</v>
      </c>
      <c r="E317" s="220" t="s">
        <v>456</v>
      </c>
      <c r="F317" s="221" t="s">
        <v>457</v>
      </c>
      <c r="G317" s="222" t="s">
        <v>458</v>
      </c>
      <c r="H317" s="223">
        <v>4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41</v>
      </c>
      <c r="O317" s="91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217</v>
      </c>
      <c r="AT317" s="231" t="s">
        <v>126</v>
      </c>
      <c r="AU317" s="231" t="s">
        <v>86</v>
      </c>
      <c r="AY317" s="17" t="s">
        <v>124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84</v>
      </c>
      <c r="BK317" s="232">
        <f>ROUND(I317*H317,2)</f>
        <v>0</v>
      </c>
      <c r="BL317" s="17" t="s">
        <v>217</v>
      </c>
      <c r="BM317" s="231" t="s">
        <v>459</v>
      </c>
    </row>
    <row r="318" s="2" customFormat="1" ht="24.15" customHeight="1">
      <c r="A318" s="38"/>
      <c r="B318" s="39"/>
      <c r="C318" s="219" t="s">
        <v>460</v>
      </c>
      <c r="D318" s="219" t="s">
        <v>126</v>
      </c>
      <c r="E318" s="220" t="s">
        <v>461</v>
      </c>
      <c r="F318" s="221" t="s">
        <v>462</v>
      </c>
      <c r="G318" s="222" t="s">
        <v>463</v>
      </c>
      <c r="H318" s="277"/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41</v>
      </c>
      <c r="O318" s="91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217</v>
      </c>
      <c r="AT318" s="231" t="s">
        <v>126</v>
      </c>
      <c r="AU318" s="231" t="s">
        <v>86</v>
      </c>
      <c r="AY318" s="17" t="s">
        <v>124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84</v>
      </c>
      <c r="BK318" s="232">
        <f>ROUND(I318*H318,2)</f>
        <v>0</v>
      </c>
      <c r="BL318" s="17" t="s">
        <v>217</v>
      </c>
      <c r="BM318" s="231" t="s">
        <v>464</v>
      </c>
    </row>
    <row r="319" s="12" customFormat="1" ht="22.8" customHeight="1">
      <c r="A319" s="12"/>
      <c r="B319" s="203"/>
      <c r="C319" s="204"/>
      <c r="D319" s="205" t="s">
        <v>75</v>
      </c>
      <c r="E319" s="217" t="s">
        <v>465</v>
      </c>
      <c r="F319" s="217" t="s">
        <v>466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SUM(P320:P339)</f>
        <v>0</v>
      </c>
      <c r="Q319" s="211"/>
      <c r="R319" s="212">
        <f>SUM(R320:R339)</f>
        <v>0.040454999999999998</v>
      </c>
      <c r="S319" s="211"/>
      <c r="T319" s="213">
        <f>SUM(T320:T339)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4" t="s">
        <v>86</v>
      </c>
      <c r="AT319" s="215" t="s">
        <v>75</v>
      </c>
      <c r="AU319" s="215" t="s">
        <v>84</v>
      </c>
      <c r="AY319" s="214" t="s">
        <v>124</v>
      </c>
      <c r="BK319" s="216">
        <f>SUM(BK320:BK339)</f>
        <v>0</v>
      </c>
    </row>
    <row r="320" s="2" customFormat="1" ht="16.5" customHeight="1">
      <c r="A320" s="38"/>
      <c r="B320" s="39"/>
      <c r="C320" s="219" t="s">
        <v>467</v>
      </c>
      <c r="D320" s="219" t="s">
        <v>126</v>
      </c>
      <c r="E320" s="220" t="s">
        <v>468</v>
      </c>
      <c r="F320" s="221" t="s">
        <v>469</v>
      </c>
      <c r="G320" s="222" t="s">
        <v>470</v>
      </c>
      <c r="H320" s="223">
        <v>1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41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217</v>
      </c>
      <c r="AT320" s="231" t="s">
        <v>126</v>
      </c>
      <c r="AU320" s="231" t="s">
        <v>86</v>
      </c>
      <c r="AY320" s="17" t="s">
        <v>124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84</v>
      </c>
      <c r="BK320" s="232">
        <f>ROUND(I320*H320,2)</f>
        <v>0</v>
      </c>
      <c r="BL320" s="17" t="s">
        <v>217</v>
      </c>
      <c r="BM320" s="231" t="s">
        <v>471</v>
      </c>
    </row>
    <row r="321" s="2" customFormat="1" ht="16.5" customHeight="1">
      <c r="A321" s="38"/>
      <c r="B321" s="39"/>
      <c r="C321" s="219" t="s">
        <v>472</v>
      </c>
      <c r="D321" s="219" t="s">
        <v>126</v>
      </c>
      <c r="E321" s="220" t="s">
        <v>473</v>
      </c>
      <c r="F321" s="221" t="s">
        <v>474</v>
      </c>
      <c r="G321" s="222" t="s">
        <v>246</v>
      </c>
      <c r="H321" s="223">
        <v>1</v>
      </c>
      <c r="I321" s="224"/>
      <c r="J321" s="225">
        <f>ROUND(I321*H321,2)</f>
        <v>0</v>
      </c>
      <c r="K321" s="226"/>
      <c r="L321" s="44"/>
      <c r="M321" s="227" t="s">
        <v>1</v>
      </c>
      <c r="N321" s="228" t="s">
        <v>41</v>
      </c>
      <c r="O321" s="91"/>
      <c r="P321" s="229">
        <f>O321*H321</f>
        <v>0</v>
      </c>
      <c r="Q321" s="229">
        <v>0</v>
      </c>
      <c r="R321" s="229">
        <f>Q321*H321</f>
        <v>0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217</v>
      </c>
      <c r="AT321" s="231" t="s">
        <v>126</v>
      </c>
      <c r="AU321" s="231" t="s">
        <v>86</v>
      </c>
      <c r="AY321" s="17" t="s">
        <v>124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84</v>
      </c>
      <c r="BK321" s="232">
        <f>ROUND(I321*H321,2)</f>
        <v>0</v>
      </c>
      <c r="BL321" s="17" t="s">
        <v>217</v>
      </c>
      <c r="BM321" s="231" t="s">
        <v>475</v>
      </c>
    </row>
    <row r="322" s="2" customFormat="1" ht="24.15" customHeight="1">
      <c r="A322" s="38"/>
      <c r="B322" s="39"/>
      <c r="C322" s="219" t="s">
        <v>476</v>
      </c>
      <c r="D322" s="219" t="s">
        <v>126</v>
      </c>
      <c r="E322" s="220" t="s">
        <v>477</v>
      </c>
      <c r="F322" s="221" t="s">
        <v>478</v>
      </c>
      <c r="G322" s="222" t="s">
        <v>236</v>
      </c>
      <c r="H322" s="223">
        <v>32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41</v>
      </c>
      <c r="O322" s="91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217</v>
      </c>
      <c r="AT322" s="231" t="s">
        <v>126</v>
      </c>
      <c r="AU322" s="231" t="s">
        <v>86</v>
      </c>
      <c r="AY322" s="17" t="s">
        <v>124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84</v>
      </c>
      <c r="BK322" s="232">
        <f>ROUND(I322*H322,2)</f>
        <v>0</v>
      </c>
      <c r="BL322" s="17" t="s">
        <v>217</v>
      </c>
      <c r="BM322" s="231" t="s">
        <v>479</v>
      </c>
    </row>
    <row r="323" s="13" customFormat="1">
      <c r="A323" s="13"/>
      <c r="B323" s="233"/>
      <c r="C323" s="234"/>
      <c r="D323" s="235" t="s">
        <v>132</v>
      </c>
      <c r="E323" s="236" t="s">
        <v>1</v>
      </c>
      <c r="F323" s="237" t="s">
        <v>480</v>
      </c>
      <c r="G323" s="234"/>
      <c r="H323" s="238">
        <v>32</v>
      </c>
      <c r="I323" s="239"/>
      <c r="J323" s="234"/>
      <c r="K323" s="234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132</v>
      </c>
      <c r="AU323" s="244" t="s">
        <v>86</v>
      </c>
      <c r="AV323" s="13" t="s">
        <v>86</v>
      </c>
      <c r="AW323" s="13" t="s">
        <v>32</v>
      </c>
      <c r="AX323" s="13" t="s">
        <v>84</v>
      </c>
      <c r="AY323" s="244" t="s">
        <v>124</v>
      </c>
    </row>
    <row r="324" s="2" customFormat="1" ht="16.5" customHeight="1">
      <c r="A324" s="38"/>
      <c r="B324" s="39"/>
      <c r="C324" s="266" t="s">
        <v>481</v>
      </c>
      <c r="D324" s="266" t="s">
        <v>196</v>
      </c>
      <c r="E324" s="267" t="s">
        <v>482</v>
      </c>
      <c r="F324" s="268" t="s">
        <v>483</v>
      </c>
      <c r="G324" s="269" t="s">
        <v>214</v>
      </c>
      <c r="H324" s="270">
        <v>40</v>
      </c>
      <c r="I324" s="271"/>
      <c r="J324" s="272">
        <f>ROUND(I324*H324,2)</f>
        <v>0</v>
      </c>
      <c r="K324" s="273"/>
      <c r="L324" s="274"/>
      <c r="M324" s="275" t="s">
        <v>1</v>
      </c>
      <c r="N324" s="276" t="s">
        <v>41</v>
      </c>
      <c r="O324" s="91"/>
      <c r="P324" s="229">
        <f>O324*H324</f>
        <v>0</v>
      </c>
      <c r="Q324" s="229">
        <v>0.001</v>
      </c>
      <c r="R324" s="229">
        <f>Q324*H324</f>
        <v>0.040000000000000001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303</v>
      </c>
      <c r="AT324" s="231" t="s">
        <v>196</v>
      </c>
      <c r="AU324" s="231" t="s">
        <v>86</v>
      </c>
      <c r="AY324" s="17" t="s">
        <v>124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7" t="s">
        <v>84</v>
      </c>
      <c r="BK324" s="232">
        <f>ROUND(I324*H324,2)</f>
        <v>0</v>
      </c>
      <c r="BL324" s="17" t="s">
        <v>217</v>
      </c>
      <c r="BM324" s="231" t="s">
        <v>484</v>
      </c>
    </row>
    <row r="325" s="13" customFormat="1">
      <c r="A325" s="13"/>
      <c r="B325" s="233"/>
      <c r="C325" s="234"/>
      <c r="D325" s="235" t="s">
        <v>132</v>
      </c>
      <c r="E325" s="236" t="s">
        <v>1</v>
      </c>
      <c r="F325" s="237" t="s">
        <v>485</v>
      </c>
      <c r="G325" s="234"/>
      <c r="H325" s="238">
        <v>40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132</v>
      </c>
      <c r="AU325" s="244" t="s">
        <v>86</v>
      </c>
      <c r="AV325" s="13" t="s">
        <v>86</v>
      </c>
      <c r="AW325" s="13" t="s">
        <v>32</v>
      </c>
      <c r="AX325" s="13" t="s">
        <v>84</v>
      </c>
      <c r="AY325" s="244" t="s">
        <v>124</v>
      </c>
    </row>
    <row r="326" s="2" customFormat="1" ht="16.5" customHeight="1">
      <c r="A326" s="38"/>
      <c r="B326" s="39"/>
      <c r="C326" s="219" t="s">
        <v>486</v>
      </c>
      <c r="D326" s="219" t="s">
        <v>126</v>
      </c>
      <c r="E326" s="220" t="s">
        <v>487</v>
      </c>
      <c r="F326" s="221" t="s">
        <v>488</v>
      </c>
      <c r="G326" s="222" t="s">
        <v>236</v>
      </c>
      <c r="H326" s="223">
        <v>6.5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41</v>
      </c>
      <c r="O326" s="91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217</v>
      </c>
      <c r="AT326" s="231" t="s">
        <v>126</v>
      </c>
      <c r="AU326" s="231" t="s">
        <v>86</v>
      </c>
      <c r="AY326" s="17" t="s">
        <v>124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84</v>
      </c>
      <c r="BK326" s="232">
        <f>ROUND(I326*H326,2)</f>
        <v>0</v>
      </c>
      <c r="BL326" s="17" t="s">
        <v>217</v>
      </c>
      <c r="BM326" s="231" t="s">
        <v>489</v>
      </c>
    </row>
    <row r="327" s="14" customFormat="1">
      <c r="A327" s="14"/>
      <c r="B327" s="245"/>
      <c r="C327" s="246"/>
      <c r="D327" s="235" t="s">
        <v>132</v>
      </c>
      <c r="E327" s="247" t="s">
        <v>1</v>
      </c>
      <c r="F327" s="248" t="s">
        <v>150</v>
      </c>
      <c r="G327" s="246"/>
      <c r="H327" s="247" t="s">
        <v>1</v>
      </c>
      <c r="I327" s="249"/>
      <c r="J327" s="246"/>
      <c r="K327" s="246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132</v>
      </c>
      <c r="AU327" s="254" t="s">
        <v>86</v>
      </c>
      <c r="AV327" s="14" t="s">
        <v>84</v>
      </c>
      <c r="AW327" s="14" t="s">
        <v>32</v>
      </c>
      <c r="AX327" s="14" t="s">
        <v>76</v>
      </c>
      <c r="AY327" s="254" t="s">
        <v>124</v>
      </c>
    </row>
    <row r="328" s="13" customFormat="1">
      <c r="A328" s="13"/>
      <c r="B328" s="233"/>
      <c r="C328" s="234"/>
      <c r="D328" s="235" t="s">
        <v>132</v>
      </c>
      <c r="E328" s="236" t="s">
        <v>1</v>
      </c>
      <c r="F328" s="237" t="s">
        <v>490</v>
      </c>
      <c r="G328" s="234"/>
      <c r="H328" s="238">
        <v>6.5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132</v>
      </c>
      <c r="AU328" s="244" t="s">
        <v>86</v>
      </c>
      <c r="AV328" s="13" t="s">
        <v>86</v>
      </c>
      <c r="AW328" s="13" t="s">
        <v>32</v>
      </c>
      <c r="AX328" s="13" t="s">
        <v>84</v>
      </c>
      <c r="AY328" s="244" t="s">
        <v>124</v>
      </c>
    </row>
    <row r="329" s="2" customFormat="1" ht="16.5" customHeight="1">
      <c r="A329" s="38"/>
      <c r="B329" s="39"/>
      <c r="C329" s="219" t="s">
        <v>491</v>
      </c>
      <c r="D329" s="219" t="s">
        <v>126</v>
      </c>
      <c r="E329" s="220" t="s">
        <v>492</v>
      </c>
      <c r="F329" s="221" t="s">
        <v>493</v>
      </c>
      <c r="G329" s="222" t="s">
        <v>236</v>
      </c>
      <c r="H329" s="223">
        <v>6.5</v>
      </c>
      <c r="I329" s="224"/>
      <c r="J329" s="225">
        <f>ROUND(I329*H329,2)</f>
        <v>0</v>
      </c>
      <c r="K329" s="226"/>
      <c r="L329" s="44"/>
      <c r="M329" s="227" t="s">
        <v>1</v>
      </c>
      <c r="N329" s="228" t="s">
        <v>41</v>
      </c>
      <c r="O329" s="91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217</v>
      </c>
      <c r="AT329" s="231" t="s">
        <v>126</v>
      </c>
      <c r="AU329" s="231" t="s">
        <v>86</v>
      </c>
      <c r="AY329" s="17" t="s">
        <v>124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84</v>
      </c>
      <c r="BK329" s="232">
        <f>ROUND(I329*H329,2)</f>
        <v>0</v>
      </c>
      <c r="BL329" s="17" t="s">
        <v>217</v>
      </c>
      <c r="BM329" s="231" t="s">
        <v>494</v>
      </c>
    </row>
    <row r="330" s="14" customFormat="1">
      <c r="A330" s="14"/>
      <c r="B330" s="245"/>
      <c r="C330" s="246"/>
      <c r="D330" s="235" t="s">
        <v>132</v>
      </c>
      <c r="E330" s="247" t="s">
        <v>1</v>
      </c>
      <c r="F330" s="248" t="s">
        <v>150</v>
      </c>
      <c r="G330" s="246"/>
      <c r="H330" s="247" t="s">
        <v>1</v>
      </c>
      <c r="I330" s="249"/>
      <c r="J330" s="246"/>
      <c r="K330" s="246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132</v>
      </c>
      <c r="AU330" s="254" t="s">
        <v>86</v>
      </c>
      <c r="AV330" s="14" t="s">
        <v>84</v>
      </c>
      <c r="AW330" s="14" t="s">
        <v>32</v>
      </c>
      <c r="AX330" s="14" t="s">
        <v>76</v>
      </c>
      <c r="AY330" s="254" t="s">
        <v>124</v>
      </c>
    </row>
    <row r="331" s="13" customFormat="1">
      <c r="A331" s="13"/>
      <c r="B331" s="233"/>
      <c r="C331" s="234"/>
      <c r="D331" s="235" t="s">
        <v>132</v>
      </c>
      <c r="E331" s="236" t="s">
        <v>1</v>
      </c>
      <c r="F331" s="237" t="s">
        <v>490</v>
      </c>
      <c r="G331" s="234"/>
      <c r="H331" s="238">
        <v>6.5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132</v>
      </c>
      <c r="AU331" s="244" t="s">
        <v>86</v>
      </c>
      <c r="AV331" s="13" t="s">
        <v>86</v>
      </c>
      <c r="AW331" s="13" t="s">
        <v>32</v>
      </c>
      <c r="AX331" s="13" t="s">
        <v>84</v>
      </c>
      <c r="AY331" s="244" t="s">
        <v>124</v>
      </c>
    </row>
    <row r="332" s="2" customFormat="1" ht="16.5" customHeight="1">
      <c r="A332" s="38"/>
      <c r="B332" s="39"/>
      <c r="C332" s="219" t="s">
        <v>495</v>
      </c>
      <c r="D332" s="219" t="s">
        <v>126</v>
      </c>
      <c r="E332" s="220" t="s">
        <v>496</v>
      </c>
      <c r="F332" s="221" t="s">
        <v>497</v>
      </c>
      <c r="G332" s="222" t="s">
        <v>236</v>
      </c>
      <c r="H332" s="223">
        <v>6.5</v>
      </c>
      <c r="I332" s="224"/>
      <c r="J332" s="225">
        <f>ROUND(I332*H332,2)</f>
        <v>0</v>
      </c>
      <c r="K332" s="226"/>
      <c r="L332" s="44"/>
      <c r="M332" s="227" t="s">
        <v>1</v>
      </c>
      <c r="N332" s="228" t="s">
        <v>41</v>
      </c>
      <c r="O332" s="91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217</v>
      </c>
      <c r="AT332" s="231" t="s">
        <v>126</v>
      </c>
      <c r="AU332" s="231" t="s">
        <v>86</v>
      </c>
      <c r="AY332" s="17" t="s">
        <v>124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84</v>
      </c>
      <c r="BK332" s="232">
        <f>ROUND(I332*H332,2)</f>
        <v>0</v>
      </c>
      <c r="BL332" s="17" t="s">
        <v>217</v>
      </c>
      <c r="BM332" s="231" t="s">
        <v>498</v>
      </c>
    </row>
    <row r="333" s="14" customFormat="1">
      <c r="A333" s="14"/>
      <c r="B333" s="245"/>
      <c r="C333" s="246"/>
      <c r="D333" s="235" t="s">
        <v>132</v>
      </c>
      <c r="E333" s="247" t="s">
        <v>1</v>
      </c>
      <c r="F333" s="248" t="s">
        <v>150</v>
      </c>
      <c r="G333" s="246"/>
      <c r="H333" s="247" t="s">
        <v>1</v>
      </c>
      <c r="I333" s="249"/>
      <c r="J333" s="246"/>
      <c r="K333" s="246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132</v>
      </c>
      <c r="AU333" s="254" t="s">
        <v>86</v>
      </c>
      <c r="AV333" s="14" t="s">
        <v>84</v>
      </c>
      <c r="AW333" s="14" t="s">
        <v>32</v>
      </c>
      <c r="AX333" s="14" t="s">
        <v>76</v>
      </c>
      <c r="AY333" s="254" t="s">
        <v>124</v>
      </c>
    </row>
    <row r="334" s="13" customFormat="1">
      <c r="A334" s="13"/>
      <c r="B334" s="233"/>
      <c r="C334" s="234"/>
      <c r="D334" s="235" t="s">
        <v>132</v>
      </c>
      <c r="E334" s="236" t="s">
        <v>1</v>
      </c>
      <c r="F334" s="237" t="s">
        <v>490</v>
      </c>
      <c r="G334" s="234"/>
      <c r="H334" s="238">
        <v>6.5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132</v>
      </c>
      <c r="AU334" s="244" t="s">
        <v>86</v>
      </c>
      <c r="AV334" s="13" t="s">
        <v>86</v>
      </c>
      <c r="AW334" s="13" t="s">
        <v>32</v>
      </c>
      <c r="AX334" s="13" t="s">
        <v>84</v>
      </c>
      <c r="AY334" s="244" t="s">
        <v>124</v>
      </c>
    </row>
    <row r="335" s="2" customFormat="1" ht="16.5" customHeight="1">
      <c r="A335" s="38"/>
      <c r="B335" s="39"/>
      <c r="C335" s="219" t="s">
        <v>499</v>
      </c>
      <c r="D335" s="219" t="s">
        <v>126</v>
      </c>
      <c r="E335" s="220" t="s">
        <v>500</v>
      </c>
      <c r="F335" s="221" t="s">
        <v>501</v>
      </c>
      <c r="G335" s="222" t="s">
        <v>324</v>
      </c>
      <c r="H335" s="223">
        <v>1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41</v>
      </c>
      <c r="O335" s="91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217</v>
      </c>
      <c r="AT335" s="231" t="s">
        <v>126</v>
      </c>
      <c r="AU335" s="231" t="s">
        <v>86</v>
      </c>
      <c r="AY335" s="17" t="s">
        <v>124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84</v>
      </c>
      <c r="BK335" s="232">
        <f>ROUND(I335*H335,2)</f>
        <v>0</v>
      </c>
      <c r="BL335" s="17" t="s">
        <v>217</v>
      </c>
      <c r="BM335" s="231" t="s">
        <v>502</v>
      </c>
    </row>
    <row r="336" s="2" customFormat="1" ht="16.5" customHeight="1">
      <c r="A336" s="38"/>
      <c r="B336" s="39"/>
      <c r="C336" s="219" t="s">
        <v>503</v>
      </c>
      <c r="D336" s="219" t="s">
        <v>126</v>
      </c>
      <c r="E336" s="220" t="s">
        <v>504</v>
      </c>
      <c r="F336" s="221" t="s">
        <v>505</v>
      </c>
      <c r="G336" s="222" t="s">
        <v>324</v>
      </c>
      <c r="H336" s="223">
        <v>1</v>
      </c>
      <c r="I336" s="224"/>
      <c r="J336" s="225">
        <f>ROUND(I336*H336,2)</f>
        <v>0</v>
      </c>
      <c r="K336" s="226"/>
      <c r="L336" s="44"/>
      <c r="M336" s="227" t="s">
        <v>1</v>
      </c>
      <c r="N336" s="228" t="s">
        <v>41</v>
      </c>
      <c r="O336" s="91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217</v>
      </c>
      <c r="AT336" s="231" t="s">
        <v>126</v>
      </c>
      <c r="AU336" s="231" t="s">
        <v>86</v>
      </c>
      <c r="AY336" s="17" t="s">
        <v>124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84</v>
      </c>
      <c r="BK336" s="232">
        <f>ROUND(I336*H336,2)</f>
        <v>0</v>
      </c>
      <c r="BL336" s="17" t="s">
        <v>217</v>
      </c>
      <c r="BM336" s="231" t="s">
        <v>506</v>
      </c>
    </row>
    <row r="337" s="2" customFormat="1" ht="16.5" customHeight="1">
      <c r="A337" s="38"/>
      <c r="B337" s="39"/>
      <c r="C337" s="219" t="s">
        <v>507</v>
      </c>
      <c r="D337" s="219" t="s">
        <v>126</v>
      </c>
      <c r="E337" s="220" t="s">
        <v>508</v>
      </c>
      <c r="F337" s="221" t="s">
        <v>509</v>
      </c>
      <c r="G337" s="222" t="s">
        <v>236</v>
      </c>
      <c r="H337" s="223">
        <v>6.5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41</v>
      </c>
      <c r="O337" s="91"/>
      <c r="P337" s="229">
        <f>O337*H337</f>
        <v>0</v>
      </c>
      <c r="Q337" s="229">
        <v>6.9999999999999994E-05</v>
      </c>
      <c r="R337" s="229">
        <f>Q337*H337</f>
        <v>0.00045499999999999995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130</v>
      </c>
      <c r="AT337" s="231" t="s">
        <v>126</v>
      </c>
      <c r="AU337" s="231" t="s">
        <v>86</v>
      </c>
      <c r="AY337" s="17" t="s">
        <v>124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84</v>
      </c>
      <c r="BK337" s="232">
        <f>ROUND(I337*H337,2)</f>
        <v>0</v>
      </c>
      <c r="BL337" s="17" t="s">
        <v>130</v>
      </c>
      <c r="BM337" s="231" t="s">
        <v>510</v>
      </c>
    </row>
    <row r="338" s="14" customFormat="1">
      <c r="A338" s="14"/>
      <c r="B338" s="245"/>
      <c r="C338" s="246"/>
      <c r="D338" s="235" t="s">
        <v>132</v>
      </c>
      <c r="E338" s="247" t="s">
        <v>1</v>
      </c>
      <c r="F338" s="248" t="s">
        <v>150</v>
      </c>
      <c r="G338" s="246"/>
      <c r="H338" s="247" t="s">
        <v>1</v>
      </c>
      <c r="I338" s="249"/>
      <c r="J338" s="246"/>
      <c r="K338" s="246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132</v>
      </c>
      <c r="AU338" s="254" t="s">
        <v>86</v>
      </c>
      <c r="AV338" s="14" t="s">
        <v>84</v>
      </c>
      <c r="AW338" s="14" t="s">
        <v>32</v>
      </c>
      <c r="AX338" s="14" t="s">
        <v>76</v>
      </c>
      <c r="AY338" s="254" t="s">
        <v>124</v>
      </c>
    </row>
    <row r="339" s="13" customFormat="1">
      <c r="A339" s="13"/>
      <c r="B339" s="233"/>
      <c r="C339" s="234"/>
      <c r="D339" s="235" t="s">
        <v>132</v>
      </c>
      <c r="E339" s="236" t="s">
        <v>1</v>
      </c>
      <c r="F339" s="237" t="s">
        <v>490</v>
      </c>
      <c r="G339" s="234"/>
      <c r="H339" s="238">
        <v>6.5</v>
      </c>
      <c r="I339" s="239"/>
      <c r="J339" s="234"/>
      <c r="K339" s="234"/>
      <c r="L339" s="240"/>
      <c r="M339" s="278"/>
      <c r="N339" s="279"/>
      <c r="O339" s="279"/>
      <c r="P339" s="279"/>
      <c r="Q339" s="279"/>
      <c r="R339" s="279"/>
      <c r="S339" s="279"/>
      <c r="T339" s="28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132</v>
      </c>
      <c r="AU339" s="244" t="s">
        <v>86</v>
      </c>
      <c r="AV339" s="13" t="s">
        <v>86</v>
      </c>
      <c r="AW339" s="13" t="s">
        <v>32</v>
      </c>
      <c r="AX339" s="13" t="s">
        <v>84</v>
      </c>
      <c r="AY339" s="244" t="s">
        <v>124</v>
      </c>
    </row>
    <row r="340" s="2" customFormat="1" ht="6.96" customHeight="1">
      <c r="A340" s="38"/>
      <c r="B340" s="66"/>
      <c r="C340" s="67"/>
      <c r="D340" s="67"/>
      <c r="E340" s="67"/>
      <c r="F340" s="67"/>
      <c r="G340" s="67"/>
      <c r="H340" s="67"/>
      <c r="I340" s="67"/>
      <c r="J340" s="67"/>
      <c r="K340" s="67"/>
      <c r="L340" s="44"/>
      <c r="M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</row>
  </sheetData>
  <sheetProtection sheet="1" autoFilter="0" formatColumns="0" formatRows="0" objects="1" scenarios="1" spinCount="100000" saltValue="XQ/t1ZOrnBfZHYOBZq64oDxVHDW1rgI7Et9bQlksiyRY9sJaAtY4wGTv6ralj/vwXMiBMJqH2F0+4DtQFvHijA==" hashValue="dLbnQYWpf2cF0sEKny47Z0iXjr78jhwdLiVmtlkPn5rSQmPPI3JyF4hsnXAtMUoiYrk9nXxOHY/nFVn/TK2J7g==" algorithmName="SHA-512" password="CC35"/>
  <autoFilter ref="C126:K33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Vybudování veřejného WC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10. 11. 2025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ROUND((SUM(BE121:BE132)),  2)</f>
        <v>0</v>
      </c>
      <c r="G33" s="38"/>
      <c r="H33" s="38"/>
      <c r="I33" s="155">
        <v>0.20999999999999999</v>
      </c>
      <c r="J33" s="154">
        <f>ROUND(((SUM(BE121:BE132))*I33),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ROUND((SUM(BF121:BF132)),  2)</f>
        <v>0</v>
      </c>
      <c r="G34" s="38"/>
      <c r="H34" s="38"/>
      <c r="I34" s="155">
        <v>0.12</v>
      </c>
      <c r="J34" s="154">
        <f>ROUND(((SUM(BF121:BF132))*I34),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ROUND((SUM(BG121:BG132)),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ROUND((SUM(BH121:BH132)),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ROUND((SUM(BI121:BI132)),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Vybudování veřejného WC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Rekreační oblast Štěrkoviště</v>
      </c>
      <c r="G89" s="40"/>
      <c r="H89" s="40"/>
      <c r="I89" s="32" t="s">
        <v>22</v>
      </c>
      <c r="J89" s="79" t="str">
        <f>IF(J12="","",J12)</f>
        <v>10. 11. 2025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Otrokovice, nám.3. května 1340, 765 02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512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513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514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515</v>
      </c>
      <c r="E100" s="188"/>
      <c r="F100" s="188"/>
      <c r="G100" s="188"/>
      <c r="H100" s="188"/>
      <c r="I100" s="188"/>
      <c r="J100" s="189">
        <f>J129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516</v>
      </c>
      <c r="E101" s="188"/>
      <c r="F101" s="188"/>
      <c r="G101" s="188"/>
      <c r="H101" s="188"/>
      <c r="I101" s="188"/>
      <c r="J101" s="189">
        <f>J131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Vybudování veřejného WC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02 - VRN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Rekreační oblast Štěrkoviště</v>
      </c>
      <c r="G115" s="40"/>
      <c r="H115" s="40"/>
      <c r="I115" s="32" t="s">
        <v>22</v>
      </c>
      <c r="J115" s="79" t="str">
        <f>IF(J12="","",J12)</f>
        <v>10. 11. 2025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Otrokovice, nám.3. května 1340, 765 02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110</v>
      </c>
      <c r="D120" s="194" t="s">
        <v>61</v>
      </c>
      <c r="E120" s="194" t="s">
        <v>57</v>
      </c>
      <c r="F120" s="194" t="s">
        <v>58</v>
      </c>
      <c r="G120" s="194" t="s">
        <v>111</v>
      </c>
      <c r="H120" s="194" t="s">
        <v>112</v>
      </c>
      <c r="I120" s="194" t="s">
        <v>113</v>
      </c>
      <c r="J120" s="195" t="s">
        <v>95</v>
      </c>
      <c r="K120" s="196" t="s">
        <v>114</v>
      </c>
      <c r="L120" s="197"/>
      <c r="M120" s="100" t="s">
        <v>1</v>
      </c>
      <c r="N120" s="101" t="s">
        <v>40</v>
      </c>
      <c r="O120" s="101" t="s">
        <v>115</v>
      </c>
      <c r="P120" s="101" t="s">
        <v>116</v>
      </c>
      <c r="Q120" s="101" t="s">
        <v>117</v>
      </c>
      <c r="R120" s="101" t="s">
        <v>118</v>
      </c>
      <c r="S120" s="101" t="s">
        <v>119</v>
      </c>
      <c r="T120" s="102" t="s">
        <v>120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121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97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88</v>
      </c>
      <c r="F122" s="206" t="s">
        <v>517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P123+P127+P129+P131</f>
        <v>0</v>
      </c>
      <c r="Q122" s="211"/>
      <c r="R122" s="212">
        <f>R123+R127+R129+R131</f>
        <v>0</v>
      </c>
      <c r="S122" s="211"/>
      <c r="T122" s="213">
        <f>T123+T127+T129+T131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158</v>
      </c>
      <c r="AT122" s="215" t="s">
        <v>75</v>
      </c>
      <c r="AU122" s="215" t="s">
        <v>76</v>
      </c>
      <c r="AY122" s="214" t="s">
        <v>124</v>
      </c>
      <c r="BK122" s="216">
        <f>BK123+BK127+BK129+BK131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518</v>
      </c>
      <c r="F123" s="217" t="s">
        <v>519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SUM(P124:P126)</f>
        <v>0</v>
      </c>
      <c r="Q123" s="211"/>
      <c r="R123" s="212">
        <f>SUM(R124:R126)</f>
        <v>0</v>
      </c>
      <c r="S123" s="211"/>
      <c r="T123" s="213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158</v>
      </c>
      <c r="AT123" s="215" t="s">
        <v>75</v>
      </c>
      <c r="AU123" s="215" t="s">
        <v>84</v>
      </c>
      <c r="AY123" s="214" t="s">
        <v>124</v>
      </c>
      <c r="BK123" s="216">
        <f>SUM(BK124:BK126)</f>
        <v>0</v>
      </c>
    </row>
    <row r="124" s="2" customFormat="1" ht="16.5" customHeight="1">
      <c r="A124" s="38"/>
      <c r="B124" s="39"/>
      <c r="C124" s="219" t="s">
        <v>84</v>
      </c>
      <c r="D124" s="219" t="s">
        <v>126</v>
      </c>
      <c r="E124" s="220" t="s">
        <v>520</v>
      </c>
      <c r="F124" s="221" t="s">
        <v>521</v>
      </c>
      <c r="G124" s="222" t="s">
        <v>324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522</v>
      </c>
      <c r="AT124" s="231" t="s">
        <v>126</v>
      </c>
      <c r="AU124" s="231" t="s">
        <v>86</v>
      </c>
      <c r="AY124" s="17" t="s">
        <v>124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522</v>
      </c>
      <c r="BM124" s="231" t="s">
        <v>523</v>
      </c>
    </row>
    <row r="125" s="2" customFormat="1" ht="16.5" customHeight="1">
      <c r="A125" s="38"/>
      <c r="B125" s="39"/>
      <c r="C125" s="219" t="s">
        <v>86</v>
      </c>
      <c r="D125" s="219" t="s">
        <v>126</v>
      </c>
      <c r="E125" s="220" t="s">
        <v>524</v>
      </c>
      <c r="F125" s="221" t="s">
        <v>525</v>
      </c>
      <c r="G125" s="222" t="s">
        <v>324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522</v>
      </c>
      <c r="AT125" s="231" t="s">
        <v>126</v>
      </c>
      <c r="AU125" s="231" t="s">
        <v>86</v>
      </c>
      <c r="AY125" s="17" t="s">
        <v>124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522</v>
      </c>
      <c r="BM125" s="231" t="s">
        <v>526</v>
      </c>
    </row>
    <row r="126" s="2" customFormat="1" ht="16.5" customHeight="1">
      <c r="A126" s="38"/>
      <c r="B126" s="39"/>
      <c r="C126" s="219" t="s">
        <v>139</v>
      </c>
      <c r="D126" s="219" t="s">
        <v>126</v>
      </c>
      <c r="E126" s="220" t="s">
        <v>527</v>
      </c>
      <c r="F126" s="221" t="s">
        <v>528</v>
      </c>
      <c r="G126" s="222" t="s">
        <v>324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522</v>
      </c>
      <c r="AT126" s="231" t="s">
        <v>126</v>
      </c>
      <c r="AU126" s="231" t="s">
        <v>86</v>
      </c>
      <c r="AY126" s="17" t="s">
        <v>124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522</v>
      </c>
      <c r="BM126" s="231" t="s">
        <v>529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530</v>
      </c>
      <c r="F127" s="217" t="s">
        <v>531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P128</f>
        <v>0</v>
      </c>
      <c r="Q127" s="211"/>
      <c r="R127" s="212">
        <f>R128</f>
        <v>0</v>
      </c>
      <c r="S127" s="211"/>
      <c r="T127" s="21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158</v>
      </c>
      <c r="AT127" s="215" t="s">
        <v>75</v>
      </c>
      <c r="AU127" s="215" t="s">
        <v>84</v>
      </c>
      <c r="AY127" s="214" t="s">
        <v>124</v>
      </c>
      <c r="BK127" s="216">
        <f>BK128</f>
        <v>0</v>
      </c>
    </row>
    <row r="128" s="2" customFormat="1" ht="16.5" customHeight="1">
      <c r="A128" s="38"/>
      <c r="B128" s="39"/>
      <c r="C128" s="219" t="s">
        <v>130</v>
      </c>
      <c r="D128" s="219" t="s">
        <v>126</v>
      </c>
      <c r="E128" s="220" t="s">
        <v>532</v>
      </c>
      <c r="F128" s="221" t="s">
        <v>531</v>
      </c>
      <c r="G128" s="222" t="s">
        <v>324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522</v>
      </c>
      <c r="AT128" s="231" t="s">
        <v>126</v>
      </c>
      <c r="AU128" s="231" t="s">
        <v>86</v>
      </c>
      <c r="AY128" s="17" t="s">
        <v>124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522</v>
      </c>
      <c r="BM128" s="231" t="s">
        <v>533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534</v>
      </c>
      <c r="F129" s="217" t="s">
        <v>535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P130</f>
        <v>0</v>
      </c>
      <c r="Q129" s="211"/>
      <c r="R129" s="212">
        <f>R130</f>
        <v>0</v>
      </c>
      <c r="S129" s="211"/>
      <c r="T129" s="21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158</v>
      </c>
      <c r="AT129" s="215" t="s">
        <v>75</v>
      </c>
      <c r="AU129" s="215" t="s">
        <v>84</v>
      </c>
      <c r="AY129" s="214" t="s">
        <v>124</v>
      </c>
      <c r="BK129" s="216">
        <f>BK130</f>
        <v>0</v>
      </c>
    </row>
    <row r="130" s="2" customFormat="1" ht="16.5" customHeight="1">
      <c r="A130" s="38"/>
      <c r="B130" s="39"/>
      <c r="C130" s="219" t="s">
        <v>158</v>
      </c>
      <c r="D130" s="219" t="s">
        <v>126</v>
      </c>
      <c r="E130" s="220" t="s">
        <v>536</v>
      </c>
      <c r="F130" s="221" t="s">
        <v>535</v>
      </c>
      <c r="G130" s="222" t="s">
        <v>324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522</v>
      </c>
      <c r="AT130" s="231" t="s">
        <v>126</v>
      </c>
      <c r="AU130" s="231" t="s">
        <v>86</v>
      </c>
      <c r="AY130" s="17" t="s">
        <v>124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522</v>
      </c>
      <c r="BM130" s="231" t="s">
        <v>537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538</v>
      </c>
      <c r="F131" s="217" t="s">
        <v>539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P132</f>
        <v>0</v>
      </c>
      <c r="Q131" s="211"/>
      <c r="R131" s="212">
        <f>R132</f>
        <v>0</v>
      </c>
      <c r="S131" s="211"/>
      <c r="T131" s="213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158</v>
      </c>
      <c r="AT131" s="215" t="s">
        <v>75</v>
      </c>
      <c r="AU131" s="215" t="s">
        <v>84</v>
      </c>
      <c r="AY131" s="214" t="s">
        <v>124</v>
      </c>
      <c r="BK131" s="216">
        <f>BK132</f>
        <v>0</v>
      </c>
    </row>
    <row r="132" s="2" customFormat="1" ht="16.5" customHeight="1">
      <c r="A132" s="38"/>
      <c r="B132" s="39"/>
      <c r="C132" s="219" t="s">
        <v>164</v>
      </c>
      <c r="D132" s="219" t="s">
        <v>126</v>
      </c>
      <c r="E132" s="220" t="s">
        <v>540</v>
      </c>
      <c r="F132" s="221" t="s">
        <v>539</v>
      </c>
      <c r="G132" s="222" t="s">
        <v>324</v>
      </c>
      <c r="H132" s="223">
        <v>1</v>
      </c>
      <c r="I132" s="224"/>
      <c r="J132" s="225">
        <f>ROUND(I132*H132,2)</f>
        <v>0</v>
      </c>
      <c r="K132" s="226"/>
      <c r="L132" s="44"/>
      <c r="M132" s="281" t="s">
        <v>1</v>
      </c>
      <c r="N132" s="282" t="s">
        <v>41</v>
      </c>
      <c r="O132" s="283"/>
      <c r="P132" s="284">
        <f>O132*H132</f>
        <v>0</v>
      </c>
      <c r="Q132" s="284">
        <v>0</v>
      </c>
      <c r="R132" s="284">
        <f>Q132*H132</f>
        <v>0</v>
      </c>
      <c r="S132" s="284">
        <v>0</v>
      </c>
      <c r="T132" s="28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522</v>
      </c>
      <c r="AT132" s="231" t="s">
        <v>126</v>
      </c>
      <c r="AU132" s="231" t="s">
        <v>86</v>
      </c>
      <c r="AY132" s="17" t="s">
        <v>124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522</v>
      </c>
      <c r="BM132" s="231" t="s">
        <v>541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P4zCZnshg89JxdiHIlP6Ryc8Ffsdl79Fasrajo1kVNkNR6fan4QxwpeGxzbltRO0Twa0aS/9+MPL3Bljm7bjKg==" hashValue="fKttrPqCDnvuRBqXRDgPOUqBBReQwCjrB6f0NPOlgtJR1vkfNRiH8MRU6wvaDdlnsKsCYBouSbMT5XwL9RGBjw==" algorithmName="SHA-512" password="CC35"/>
  <autoFilter ref="C120:K13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DESKTOP-EN15EVA\User</dc:creator>
  <cp:lastModifiedBy>DESKTOP-EN15EVA\User</cp:lastModifiedBy>
  <dcterms:created xsi:type="dcterms:W3CDTF">2026-01-27T09:14:44Z</dcterms:created>
  <dcterms:modified xsi:type="dcterms:W3CDTF">2026-01-27T09:14:46Z</dcterms:modified>
</cp:coreProperties>
</file>